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uj7\Desktop\"/>
    </mc:Choice>
  </mc:AlternateContent>
  <xr:revisionPtr revIDLastSave="0" documentId="13_ncr:1_{74C6536D-F2FC-4E1E-A2DA-6B40E20456A9}" xr6:coauthVersionLast="47" xr6:coauthVersionMax="47" xr10:uidLastSave="{00000000-0000-0000-0000-000000000000}"/>
  <bookViews>
    <workbookView xWindow="-110" yWindow="-110" windowWidth="19420" windowHeight="11020" xr2:uid="{00000000-000D-0000-FFFF-FFFF00000000}"/>
  </bookViews>
  <sheets>
    <sheet name="分析依頼書" sheetId="3" r:id="rId1"/>
  </sheets>
  <definedNames>
    <definedName name="_xlnm._FilterDatabase" localSheetId="0" hidden="1">分析依頼書!$A$67:$AD$168</definedName>
    <definedName name="_xlnm.Print_Area" localSheetId="0">分析依頼書!$A$1:$J$88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68" i="3" l="1"/>
  <c r="BD168" i="3"/>
  <c r="BC168" i="3"/>
  <c r="BB168" i="3"/>
  <c r="AZ168" i="3"/>
  <c r="BE167" i="3"/>
  <c r="BD167" i="3"/>
  <c r="BC167" i="3"/>
  <c r="BB167" i="3"/>
  <c r="AZ167" i="3"/>
  <c r="BE166" i="3"/>
  <c r="BD166" i="3"/>
  <c r="BC166" i="3"/>
  <c r="BB166" i="3"/>
  <c r="AZ166" i="3"/>
  <c r="BE165" i="3"/>
  <c r="BD165" i="3"/>
  <c r="BC165" i="3"/>
  <c r="BB165" i="3"/>
  <c r="AZ165" i="3"/>
  <c r="BE164" i="3"/>
  <c r="BD164" i="3"/>
  <c r="BC164" i="3"/>
  <c r="BB164" i="3"/>
  <c r="AZ164" i="3"/>
  <c r="BE163" i="3"/>
  <c r="BD163" i="3"/>
  <c r="BC163" i="3"/>
  <c r="BB163" i="3"/>
  <c r="AZ163" i="3"/>
  <c r="BE162" i="3"/>
  <c r="BD162" i="3"/>
  <c r="BC162" i="3"/>
  <c r="BB162" i="3"/>
  <c r="AZ162" i="3"/>
  <c r="BE161" i="3"/>
  <c r="BD161" i="3"/>
  <c r="BC161" i="3"/>
  <c r="BB161" i="3"/>
  <c r="AZ161" i="3"/>
  <c r="BE160" i="3"/>
  <c r="BD160" i="3"/>
  <c r="BC160" i="3"/>
  <c r="BB160" i="3"/>
  <c r="AZ160" i="3"/>
  <c r="BE159" i="3"/>
  <c r="BD159" i="3"/>
  <c r="BC159" i="3"/>
  <c r="BB159" i="3"/>
  <c r="AZ159" i="3"/>
  <c r="BE158" i="3"/>
  <c r="BD158" i="3"/>
  <c r="BC158" i="3"/>
  <c r="BB158" i="3"/>
  <c r="AZ158" i="3"/>
  <c r="BE157" i="3"/>
  <c r="BD157" i="3"/>
  <c r="BC157" i="3"/>
  <c r="BB157" i="3"/>
  <c r="AZ157" i="3"/>
  <c r="BE156" i="3"/>
  <c r="BD156" i="3"/>
  <c r="BC156" i="3"/>
  <c r="BB156" i="3"/>
  <c r="AZ156" i="3"/>
  <c r="BE155" i="3"/>
  <c r="BD155" i="3"/>
  <c r="BC155" i="3"/>
  <c r="BB155" i="3"/>
  <c r="AZ155" i="3"/>
  <c r="BE154" i="3"/>
  <c r="BD154" i="3"/>
  <c r="BC154" i="3"/>
  <c r="BB154" i="3"/>
  <c r="AZ154" i="3"/>
  <c r="BE153" i="3"/>
  <c r="BD153" i="3"/>
  <c r="BC153" i="3"/>
  <c r="BB153" i="3"/>
  <c r="AZ153" i="3"/>
  <c r="BE152" i="3"/>
  <c r="BD152" i="3"/>
  <c r="BC152" i="3"/>
  <c r="BB152" i="3"/>
  <c r="AZ152" i="3"/>
  <c r="BE151" i="3"/>
  <c r="BD151" i="3"/>
  <c r="BC151" i="3"/>
  <c r="BB151" i="3"/>
  <c r="AZ151" i="3"/>
  <c r="BE150" i="3"/>
  <c r="BD150" i="3"/>
  <c r="BC150" i="3"/>
  <c r="BB150" i="3"/>
  <c r="AZ150" i="3"/>
  <c r="BE149" i="3"/>
  <c r="BD149" i="3"/>
  <c r="BC149" i="3"/>
  <c r="BB149" i="3"/>
  <c r="AZ149" i="3"/>
  <c r="BE148" i="3"/>
  <c r="BD148" i="3"/>
  <c r="BC148" i="3"/>
  <c r="BB148" i="3"/>
  <c r="AZ148" i="3"/>
  <c r="BE147" i="3"/>
  <c r="BD147" i="3"/>
  <c r="BC147" i="3"/>
  <c r="BB147" i="3"/>
  <c r="AZ147" i="3"/>
  <c r="BE146" i="3"/>
  <c r="BD146" i="3"/>
  <c r="BC146" i="3"/>
  <c r="BB146" i="3"/>
  <c r="AZ146" i="3"/>
  <c r="BE145" i="3"/>
  <c r="BD145" i="3"/>
  <c r="BC145" i="3"/>
  <c r="BB145" i="3"/>
  <c r="AZ145" i="3"/>
  <c r="BE144" i="3"/>
  <c r="BD144" i="3"/>
  <c r="BC144" i="3"/>
  <c r="BB144" i="3"/>
  <c r="AZ144" i="3"/>
  <c r="BE143" i="3"/>
  <c r="BD143" i="3"/>
  <c r="BC143" i="3"/>
  <c r="BB143" i="3"/>
  <c r="AZ143" i="3"/>
  <c r="BE142" i="3"/>
  <c r="BD142" i="3"/>
  <c r="BC142" i="3"/>
  <c r="BB142" i="3"/>
  <c r="AZ142" i="3"/>
  <c r="BE141" i="3"/>
  <c r="BD141" i="3"/>
  <c r="BC141" i="3"/>
  <c r="BB141" i="3"/>
  <c r="AZ141" i="3"/>
  <c r="BE140" i="3"/>
  <c r="BD140" i="3"/>
  <c r="BC140" i="3"/>
  <c r="BB140" i="3"/>
  <c r="AZ140" i="3"/>
  <c r="BE139" i="3"/>
  <c r="BD139" i="3"/>
  <c r="BC139" i="3"/>
  <c r="BB139" i="3"/>
  <c r="AZ139" i="3"/>
  <c r="BE138" i="3"/>
  <c r="BD138" i="3"/>
  <c r="BC138" i="3"/>
  <c r="BB138" i="3"/>
  <c r="AZ138" i="3"/>
  <c r="BE137" i="3"/>
  <c r="BD137" i="3"/>
  <c r="BC137" i="3"/>
  <c r="BB137" i="3"/>
  <c r="AZ137" i="3"/>
  <c r="BE136" i="3"/>
  <c r="BD136" i="3"/>
  <c r="BC136" i="3"/>
  <c r="BB136" i="3"/>
  <c r="AZ136" i="3"/>
  <c r="BE135" i="3"/>
  <c r="BD135" i="3"/>
  <c r="BC135" i="3"/>
  <c r="BB135" i="3"/>
  <c r="AZ135" i="3"/>
  <c r="BE134" i="3"/>
  <c r="BD134" i="3"/>
  <c r="BC134" i="3"/>
  <c r="BB134" i="3"/>
  <c r="AZ134" i="3"/>
  <c r="BE133" i="3"/>
  <c r="BD133" i="3"/>
  <c r="BC133" i="3"/>
  <c r="BB133" i="3"/>
  <c r="AZ133" i="3"/>
  <c r="BE132" i="3"/>
  <c r="BD132" i="3"/>
  <c r="BC132" i="3"/>
  <c r="BB132" i="3"/>
  <c r="AZ132" i="3"/>
  <c r="BE131" i="3"/>
  <c r="BD131" i="3"/>
  <c r="BC131" i="3"/>
  <c r="BB131" i="3"/>
  <c r="AZ131" i="3"/>
  <c r="BE130" i="3"/>
  <c r="BD130" i="3"/>
  <c r="BC130" i="3"/>
  <c r="BB130" i="3"/>
  <c r="AZ130" i="3"/>
  <c r="BE129" i="3"/>
  <c r="BD129" i="3"/>
  <c r="BC129" i="3"/>
  <c r="BB129" i="3"/>
  <c r="AZ129" i="3"/>
  <c r="BE128" i="3"/>
  <c r="BD128" i="3"/>
  <c r="BC128" i="3"/>
  <c r="BB128" i="3"/>
  <c r="AZ128" i="3"/>
  <c r="BE127" i="3"/>
  <c r="BD127" i="3"/>
  <c r="BC127" i="3"/>
  <c r="BB127" i="3"/>
  <c r="AZ127" i="3"/>
  <c r="BE126" i="3"/>
  <c r="BD126" i="3"/>
  <c r="BC126" i="3"/>
  <c r="BB126" i="3"/>
  <c r="AZ126" i="3"/>
  <c r="BE125" i="3"/>
  <c r="BD125" i="3"/>
  <c r="BC125" i="3"/>
  <c r="BB125" i="3"/>
  <c r="AZ125" i="3"/>
  <c r="BE124" i="3"/>
  <c r="BD124" i="3"/>
  <c r="BC124" i="3"/>
  <c r="BB124" i="3"/>
  <c r="AZ124" i="3"/>
  <c r="BE123" i="3"/>
  <c r="BD123" i="3"/>
  <c r="BC123" i="3"/>
  <c r="BB123" i="3"/>
  <c r="AZ123" i="3"/>
  <c r="BE122" i="3"/>
  <c r="BD122" i="3"/>
  <c r="BC122" i="3"/>
  <c r="BB122" i="3"/>
  <c r="AZ122" i="3"/>
  <c r="BE121" i="3"/>
  <c r="BD121" i="3"/>
  <c r="BC121" i="3"/>
  <c r="BB121" i="3"/>
  <c r="AZ121" i="3"/>
  <c r="BE120" i="3"/>
  <c r="BD120" i="3"/>
  <c r="BC120" i="3"/>
  <c r="BB120" i="3"/>
  <c r="AZ120" i="3"/>
  <c r="BE119" i="3"/>
  <c r="BD119" i="3"/>
  <c r="BC119" i="3"/>
  <c r="BB119" i="3"/>
  <c r="AZ119" i="3"/>
  <c r="BE118" i="3"/>
  <c r="BD118" i="3"/>
  <c r="BC118" i="3"/>
  <c r="BB118" i="3"/>
  <c r="AZ118" i="3"/>
  <c r="BE117" i="3"/>
  <c r="BD117" i="3"/>
  <c r="BC117" i="3"/>
  <c r="BB117" i="3"/>
  <c r="AZ117" i="3"/>
  <c r="BE116" i="3"/>
  <c r="BD116" i="3"/>
  <c r="BC116" i="3"/>
  <c r="BB116" i="3"/>
  <c r="AZ116" i="3"/>
  <c r="BE115" i="3"/>
  <c r="BD115" i="3"/>
  <c r="BC115" i="3"/>
  <c r="BB115" i="3"/>
  <c r="AZ115" i="3"/>
  <c r="BE114" i="3"/>
  <c r="BD114" i="3"/>
  <c r="BC114" i="3"/>
  <c r="BB114" i="3"/>
  <c r="AZ114" i="3"/>
  <c r="BE113" i="3"/>
  <c r="BD113" i="3"/>
  <c r="BC113" i="3"/>
  <c r="BB113" i="3"/>
  <c r="AZ113" i="3"/>
  <c r="BE112" i="3"/>
  <c r="BD112" i="3"/>
  <c r="BC112" i="3"/>
  <c r="BB112" i="3"/>
  <c r="AZ112" i="3"/>
  <c r="BE111" i="3"/>
  <c r="BD111" i="3"/>
  <c r="BC111" i="3"/>
  <c r="BB111" i="3"/>
  <c r="AZ111" i="3"/>
  <c r="BE110" i="3"/>
  <c r="BD110" i="3"/>
  <c r="BC110" i="3"/>
  <c r="BB110" i="3"/>
  <c r="AZ110" i="3"/>
  <c r="BE109" i="3"/>
  <c r="BD109" i="3"/>
  <c r="BC109" i="3"/>
  <c r="BB109" i="3"/>
  <c r="AZ109" i="3"/>
  <c r="BE108" i="3"/>
  <c r="BD108" i="3"/>
  <c r="BC108" i="3"/>
  <c r="BB108" i="3"/>
  <c r="AZ108" i="3"/>
  <c r="BE107" i="3"/>
  <c r="BD107" i="3"/>
  <c r="BC107" i="3"/>
  <c r="BB107" i="3"/>
  <c r="AZ107" i="3"/>
  <c r="BE106" i="3"/>
  <c r="BD106" i="3"/>
  <c r="BC106" i="3"/>
  <c r="BB106" i="3"/>
  <c r="AZ106" i="3"/>
  <c r="BE105" i="3"/>
  <c r="BD105" i="3"/>
  <c r="BC105" i="3"/>
  <c r="BB105" i="3"/>
  <c r="AZ105" i="3"/>
  <c r="BE104" i="3"/>
  <c r="BD104" i="3"/>
  <c r="BC104" i="3"/>
  <c r="BB104" i="3"/>
  <c r="AZ104" i="3"/>
  <c r="BE103" i="3"/>
  <c r="BD103" i="3"/>
  <c r="BC103" i="3"/>
  <c r="BB103" i="3"/>
  <c r="AZ103" i="3"/>
  <c r="BE102" i="3"/>
  <c r="BD102" i="3"/>
  <c r="BC102" i="3"/>
  <c r="BB102" i="3"/>
  <c r="AZ102" i="3"/>
  <c r="BE101" i="3"/>
  <c r="BD101" i="3"/>
  <c r="BC101" i="3"/>
  <c r="BB101" i="3"/>
  <c r="AZ101" i="3"/>
  <c r="BE100" i="3"/>
  <c r="BD100" i="3"/>
  <c r="BC100" i="3"/>
  <c r="BB100" i="3"/>
  <c r="AZ100" i="3"/>
  <c r="BE99" i="3"/>
  <c r="BD99" i="3"/>
  <c r="BC99" i="3"/>
  <c r="BB99" i="3"/>
  <c r="AZ99" i="3"/>
  <c r="BE98" i="3"/>
  <c r="BD98" i="3"/>
  <c r="BC98" i="3"/>
  <c r="BB98" i="3"/>
  <c r="AZ98" i="3"/>
  <c r="BE97" i="3"/>
  <c r="BD97" i="3"/>
  <c r="BC97" i="3"/>
  <c r="BB97" i="3"/>
  <c r="AZ97" i="3"/>
  <c r="BE96" i="3"/>
  <c r="BD96" i="3"/>
  <c r="BC96" i="3"/>
  <c r="BB96" i="3"/>
  <c r="AZ96" i="3"/>
  <c r="BE95" i="3"/>
  <c r="BD95" i="3"/>
  <c r="BC95" i="3"/>
  <c r="BB95" i="3"/>
  <c r="AZ95" i="3"/>
  <c r="BE94" i="3"/>
  <c r="BD94" i="3"/>
  <c r="BC94" i="3"/>
  <c r="BB94" i="3"/>
  <c r="AZ94" i="3"/>
  <c r="BE93" i="3"/>
  <c r="BD93" i="3"/>
  <c r="BC93" i="3"/>
  <c r="BB93" i="3"/>
  <c r="AZ93" i="3"/>
  <c r="BE92" i="3"/>
  <c r="BD92" i="3"/>
  <c r="BC92" i="3"/>
  <c r="BB92" i="3"/>
  <c r="AZ92" i="3"/>
  <c r="BE91" i="3"/>
  <c r="BD91" i="3"/>
  <c r="BC91" i="3"/>
  <c r="BB91" i="3"/>
  <c r="AZ91" i="3"/>
  <c r="BE90" i="3"/>
  <c r="BD90" i="3"/>
  <c r="BC90" i="3"/>
  <c r="BB90" i="3"/>
  <c r="AZ90" i="3"/>
  <c r="BE89" i="3"/>
  <c r="BD89" i="3"/>
  <c r="BC89" i="3"/>
  <c r="BB89" i="3"/>
  <c r="AZ89" i="3"/>
  <c r="BE88" i="3"/>
  <c r="BD88" i="3"/>
  <c r="BC88" i="3"/>
  <c r="BB88" i="3"/>
  <c r="AZ88" i="3"/>
  <c r="BE87" i="3"/>
  <c r="BD87" i="3"/>
  <c r="BC87" i="3"/>
  <c r="BB87" i="3"/>
  <c r="AZ87" i="3"/>
  <c r="BE86" i="3"/>
  <c r="BD86" i="3"/>
  <c r="BC86" i="3"/>
  <c r="BB86" i="3"/>
  <c r="AZ86" i="3"/>
  <c r="BE85" i="3"/>
  <c r="BD85" i="3"/>
  <c r="BC85" i="3"/>
  <c r="BB85" i="3"/>
  <c r="AZ85" i="3"/>
  <c r="BE84" i="3"/>
  <c r="BD84" i="3"/>
  <c r="BC84" i="3"/>
  <c r="BB84" i="3"/>
  <c r="AZ84" i="3"/>
  <c r="BE83" i="3"/>
  <c r="BD83" i="3"/>
  <c r="BC83" i="3"/>
  <c r="BB83" i="3"/>
  <c r="AZ83" i="3"/>
  <c r="BE82" i="3"/>
  <c r="BD82" i="3"/>
  <c r="BC82" i="3"/>
  <c r="BB82" i="3"/>
  <c r="AZ82" i="3"/>
  <c r="BE81" i="3"/>
  <c r="BD81" i="3"/>
  <c r="BC81" i="3"/>
  <c r="BB81" i="3"/>
  <c r="AZ81" i="3"/>
  <c r="BE80" i="3"/>
  <c r="BD80" i="3"/>
  <c r="BC80" i="3"/>
  <c r="BB80" i="3"/>
  <c r="AZ80" i="3"/>
  <c r="BE79" i="3"/>
  <c r="BD79" i="3"/>
  <c r="BC79" i="3"/>
  <c r="BB79" i="3"/>
  <c r="AZ79" i="3"/>
  <c r="BE78" i="3"/>
  <c r="BD78" i="3"/>
  <c r="BC78" i="3"/>
  <c r="BB78" i="3"/>
  <c r="AZ78" i="3"/>
  <c r="BE77" i="3"/>
  <c r="BD77" i="3"/>
  <c r="BC77" i="3"/>
  <c r="BB77" i="3"/>
  <c r="AZ77" i="3"/>
  <c r="BE76" i="3"/>
  <c r="BD76" i="3"/>
  <c r="BC76" i="3"/>
  <c r="BB76" i="3"/>
  <c r="AZ76" i="3"/>
  <c r="BE75" i="3"/>
  <c r="BD75" i="3"/>
  <c r="BC75" i="3"/>
  <c r="BB75" i="3"/>
  <c r="AZ75" i="3"/>
  <c r="BE74" i="3"/>
  <c r="BD74" i="3"/>
  <c r="BC74" i="3"/>
  <c r="BB74" i="3"/>
  <c r="AZ74" i="3"/>
  <c r="BE73" i="3"/>
  <c r="BD73" i="3"/>
  <c r="BC73" i="3"/>
  <c r="BB73" i="3"/>
  <c r="AZ73" i="3"/>
  <c r="BE72" i="3"/>
  <c r="BD72" i="3"/>
  <c r="BC72" i="3"/>
  <c r="BB72" i="3"/>
  <c r="AZ72" i="3"/>
  <c r="BE71" i="3"/>
  <c r="BD71" i="3"/>
  <c r="BC71" i="3"/>
  <c r="BB71" i="3"/>
  <c r="AZ71" i="3"/>
  <c r="BE70" i="3"/>
  <c r="BD70" i="3"/>
  <c r="BC70" i="3"/>
  <c r="BB70" i="3"/>
  <c r="AZ70" i="3"/>
  <c r="BF69" i="3"/>
  <c r="BE69" i="3"/>
  <c r="BD69" i="3"/>
  <c r="BC69" i="3"/>
  <c r="BB69" i="3"/>
  <c r="AZ69" i="3"/>
  <c r="BC64" i="3"/>
  <c r="BA64" i="3"/>
  <c r="BA69" i="3" s="1"/>
  <c r="BB63" i="3"/>
  <c r="BB62" i="3"/>
  <c r="BB64" i="3" s="1"/>
  <c r="AY60" i="3"/>
  <c r="BB236" i="3"/>
  <c r="AY61" i="3" l="1"/>
  <c r="AZ60" i="3" s="1"/>
  <c r="BF231" i="3"/>
  <c r="BF230" i="3"/>
  <c r="BF229" i="3"/>
  <c r="AY64" i="3" l="1"/>
  <c r="AY63" i="3"/>
  <c r="AY62" i="3"/>
  <c r="AY65" i="3"/>
  <c r="BG231" i="3"/>
  <c r="BH231" i="3" s="1"/>
  <c r="BG230" i="3"/>
  <c r="BH230" i="3" s="1"/>
  <c r="BG229" i="3"/>
  <c r="BH229" i="3" s="1"/>
  <c r="BB237" i="3"/>
  <c r="D63" i="3" l="1"/>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PC_User</author>
  </authors>
  <commentList>
    <comment ref="J69" authorId="0" shapeId="0" xr:uid="{00000000-0006-0000-0000-000001000000}">
      <text>
        <r>
          <rPr>
            <sz val="12"/>
            <color indexed="81"/>
            <rFont val="ＭＳ Ｐ明朝"/>
            <family val="1"/>
            <charset val="128"/>
          </rPr>
          <t>分析方法が混在する場合は、こちらにダウンリストより選択してご入力ください。</t>
        </r>
      </text>
    </comment>
  </commentList>
</comments>
</file>

<file path=xl/sharedStrings.xml><?xml version="1.0" encoding="utf-8"?>
<sst xmlns="http://schemas.openxmlformats.org/spreadsheetml/2006/main" count="181" uniqueCount="170">
  <si>
    <t>【注意事項とお願い】</t>
    <phoneticPr fontId="11"/>
  </si>
  <si>
    <t>1.依頼書入力</t>
    <rPh sb="2" eb="4">
      <t>イライ</t>
    </rPh>
    <rPh sb="4" eb="5">
      <t>ショ</t>
    </rPh>
    <rPh sb="5" eb="7">
      <t>ニュウリョク</t>
    </rPh>
    <phoneticPr fontId="11"/>
  </si>
  <si>
    <r>
      <t>・分析依頼書にご入力の上、事前に</t>
    </r>
    <r>
      <rPr>
        <sz val="24"/>
        <color rgb="FFFF0000"/>
        <rFont val="ＭＳ Ｐゴシック"/>
        <family val="3"/>
        <charset val="128"/>
      </rPr>
      <t>本エクセルファイルを</t>
    </r>
    <r>
      <rPr>
        <b/>
        <sz val="24"/>
        <color rgb="FFFF0000"/>
        <rFont val="ＭＳ Ｐゴシック"/>
        <family val="3"/>
        <charset val="128"/>
      </rPr>
      <t>エクセル書式のままで</t>
    </r>
    <r>
      <rPr>
        <sz val="16"/>
        <color theme="1"/>
        <rFont val="ＭＳ Ｐゴシック"/>
        <family val="3"/>
        <charset val="128"/>
      </rPr>
      <t>メールにて当社アドレス</t>
    </r>
    <r>
      <rPr>
        <sz val="24"/>
        <color rgb="FFFF0000"/>
        <rFont val="ＭＳ Ｐゴシック"/>
        <family val="3"/>
        <charset val="128"/>
      </rPr>
      <t>(customer@taiyo.vc)</t>
    </r>
    <r>
      <rPr>
        <sz val="16"/>
        <color theme="1"/>
        <rFont val="ＭＳ Ｐゴシック"/>
        <family val="3"/>
        <charset val="128"/>
      </rPr>
      <t>宛にご送付願います。</t>
    </r>
    <rPh sb="1" eb="3">
      <t>ブンセキ</t>
    </rPh>
    <rPh sb="3" eb="5">
      <t>イライ</t>
    </rPh>
    <rPh sb="5" eb="6">
      <t>ショ</t>
    </rPh>
    <rPh sb="30" eb="32">
      <t>ショシキ</t>
    </rPh>
    <phoneticPr fontId="11"/>
  </si>
  <si>
    <r>
      <t>　また、送付いただける分析試料の袋には試料名を必ずご記載の上、</t>
    </r>
    <r>
      <rPr>
        <b/>
        <sz val="16"/>
        <color theme="1"/>
        <rFont val="ＭＳ Ｐゴシック"/>
        <family val="3"/>
        <charset val="128"/>
      </rPr>
      <t>「分析依頼書 」同封の上で</t>
    </r>
    <r>
      <rPr>
        <sz val="16"/>
        <color theme="1"/>
        <rFont val="ＭＳ Ｐゴシック"/>
        <family val="3"/>
        <charset val="128"/>
      </rPr>
      <t>お持込またはご発送（元払い）にてお願いいたします。</t>
    </r>
    <rPh sb="4" eb="6">
      <t>ソウフ</t>
    </rPh>
    <rPh sb="11" eb="13">
      <t>ブンセキ</t>
    </rPh>
    <rPh sb="16" eb="17">
      <t>フクロ</t>
    </rPh>
    <rPh sb="26" eb="28">
      <t>キサイ</t>
    </rPh>
    <rPh sb="32" eb="34">
      <t>ブンセキ</t>
    </rPh>
    <rPh sb="34" eb="37">
      <t>イライショ</t>
    </rPh>
    <rPh sb="51" eb="53">
      <t>ハッソウ</t>
    </rPh>
    <phoneticPr fontId="11"/>
  </si>
  <si>
    <t>・分析のご依頼は、成人若しくは法定代理人の承諾を得ている場合のみといたします。ご依頼をいただいた時点で、条件を満たしているものとみなしますのであらかじめご了承ください。</t>
    <phoneticPr fontId="1"/>
  </si>
  <si>
    <t>2.試料採取</t>
    <rPh sb="2" eb="4">
      <t>シリョウ</t>
    </rPh>
    <rPh sb="4" eb="6">
      <t>サイシュ</t>
    </rPh>
    <phoneticPr fontId="11"/>
  </si>
  <si>
    <t>・お客様にて分析試料を採取される場合、関連法令に基づき適切に実施していただきますようお願いいたします。</t>
    <rPh sb="6" eb="8">
      <t>ブンセキ</t>
    </rPh>
    <phoneticPr fontId="11"/>
  </si>
  <si>
    <t>　当社技術員による採取をご希望のお客様は、事前にお問合せいただきますようお願い申し上げます。</t>
  </si>
  <si>
    <t>3.試料発送と受付</t>
    <rPh sb="2" eb="4">
      <t>シリョウ</t>
    </rPh>
    <rPh sb="4" eb="6">
      <t>ハッソウ</t>
    </rPh>
    <rPh sb="7" eb="9">
      <t>ウケツケ</t>
    </rPh>
    <phoneticPr fontId="11"/>
  </si>
  <si>
    <t>・ご注文の確定は、当社に「当社指定のアスベスト分析依頼書」および「分析試料」が到着し、ご依頼内容と試料確認を行い、分析開始可能と判断された時点となります(分析試料の受付)。</t>
    <rPh sb="2" eb="4">
      <t>チュウモン</t>
    </rPh>
    <rPh sb="5" eb="7">
      <t>カクテイ</t>
    </rPh>
    <rPh sb="9" eb="11">
      <t>トウシャ</t>
    </rPh>
    <rPh sb="23" eb="28">
      <t>ブンセキイライショ</t>
    </rPh>
    <rPh sb="33" eb="35">
      <t>ブンセキ</t>
    </rPh>
    <rPh sb="35" eb="37">
      <t>シリョウ</t>
    </rPh>
    <rPh sb="39" eb="41">
      <t>トウチャク</t>
    </rPh>
    <rPh sb="44" eb="48">
      <t>イライナイヨウ</t>
    </rPh>
    <rPh sb="49" eb="51">
      <t>シリョウ</t>
    </rPh>
    <rPh sb="51" eb="53">
      <t>カクニン</t>
    </rPh>
    <rPh sb="54" eb="55">
      <t>オコナ</t>
    </rPh>
    <rPh sb="57" eb="59">
      <t>ブンセキ</t>
    </rPh>
    <rPh sb="59" eb="61">
      <t>カイシ</t>
    </rPh>
    <rPh sb="61" eb="63">
      <t>カノウ</t>
    </rPh>
    <rPh sb="64" eb="66">
      <t>ハンダン</t>
    </rPh>
    <rPh sb="69" eb="71">
      <t>ジテン</t>
    </rPh>
    <rPh sb="77" eb="79">
      <t>ブンセキ</t>
    </rPh>
    <rPh sb="79" eb="81">
      <t>シリョウ</t>
    </rPh>
    <rPh sb="82" eb="84">
      <t>ウケツケ</t>
    </rPh>
    <phoneticPr fontId="11"/>
  </si>
  <si>
    <t>・試料性状、梱包状態、ご依頼の内容等により、当社試験方法からの逸脱、不適合と判断された場合は、試験受諾不可となる場合がございます。また、試料状態やご依頼内容によっては料金の先払いをお願いする場合がございます。予めご了承ください。</t>
    <rPh sb="3" eb="5">
      <t>セイジョウ</t>
    </rPh>
    <rPh sb="6" eb="8">
      <t>コンポウ</t>
    </rPh>
    <rPh sb="8" eb="10">
      <t>ジョウタイ</t>
    </rPh>
    <rPh sb="17" eb="18">
      <t>ナド</t>
    </rPh>
    <rPh sb="31" eb="33">
      <t>イツダツ</t>
    </rPh>
    <rPh sb="34" eb="37">
      <t>フテキゴウ</t>
    </rPh>
    <rPh sb="38" eb="40">
      <t>ハンダン</t>
    </rPh>
    <rPh sb="43" eb="45">
      <t>バアイ</t>
    </rPh>
    <rPh sb="47" eb="49">
      <t>シケン</t>
    </rPh>
    <rPh sb="49" eb="51">
      <t>ジュダク</t>
    </rPh>
    <rPh sb="51" eb="53">
      <t>フカ</t>
    </rPh>
    <rPh sb="56" eb="58">
      <t>バアイ</t>
    </rPh>
    <phoneticPr fontId="11"/>
  </si>
  <si>
    <t>・分析試料は、下記の適量にてお願い申し上げます。</t>
    <rPh sb="1" eb="3">
      <t>ブンセキ</t>
    </rPh>
    <rPh sb="7" eb="9">
      <t>カキ</t>
    </rPh>
    <rPh sb="15" eb="16">
      <t>ネガ</t>
    </rPh>
    <rPh sb="17" eb="18">
      <t>モウ</t>
    </rPh>
    <rPh sb="19" eb="20">
      <t>ア</t>
    </rPh>
    <phoneticPr fontId="11"/>
  </si>
  <si>
    <r>
      <t>　　　・</t>
    </r>
    <r>
      <rPr>
        <b/>
        <sz val="16"/>
        <rFont val="ＭＳ Ｐゴシック"/>
        <family val="3"/>
        <charset val="128"/>
      </rPr>
      <t>外壁、仕上塗材</t>
    </r>
    <r>
      <rPr>
        <sz val="16"/>
        <color theme="1"/>
        <rFont val="ＭＳ Ｐゴシック"/>
        <family val="3"/>
        <charset val="128"/>
      </rPr>
      <t>　： ゴルフボール 1 個分程度　（10g以上を目安）　　　　　　　</t>
    </r>
    <r>
      <rPr>
        <b/>
        <sz val="16"/>
        <color theme="1"/>
        <rFont val="ＭＳ Ｐゴシック"/>
        <family val="3"/>
        <charset val="128"/>
      </rPr>
      <t>・吹付材、保温材</t>
    </r>
    <r>
      <rPr>
        <sz val="16"/>
        <color theme="1"/>
        <rFont val="ＭＳ Ｐゴシック"/>
        <family val="3"/>
        <charset val="128"/>
      </rPr>
      <t>　： ゴルフボール 2 個分程度　　　　　　　</t>
    </r>
    <r>
      <rPr>
        <b/>
        <sz val="16"/>
        <color theme="1"/>
        <rFont val="ＭＳ Ｐゴシック"/>
        <family val="3"/>
        <charset val="128"/>
      </rPr>
      <t>・成形板</t>
    </r>
    <r>
      <rPr>
        <sz val="16"/>
        <color theme="1"/>
        <rFont val="ＭＳ Ｐゴシック"/>
        <family val="3"/>
        <charset val="128"/>
      </rPr>
      <t>　： 5cm 角程度　1個程度　(厚みが0.5cm以下の場合は２倍）</t>
    </r>
    <rPh sb="4" eb="6">
      <t>ガイヘキ</t>
    </rPh>
    <rPh sb="7" eb="9">
      <t>シアゲ</t>
    </rPh>
    <rPh sb="9" eb="11">
      <t>トザイ</t>
    </rPh>
    <phoneticPr fontId="12"/>
  </si>
  <si>
    <t xml:space="preserve"> 　　　 (著しく量が少ない場合や大きさが小さい場合は、納期延長や割増料金となる場合がございます。あらかじめご了承ください。)</t>
    <rPh sb="6" eb="7">
      <t>イチジル</t>
    </rPh>
    <rPh sb="9" eb="10">
      <t>リョウ</t>
    </rPh>
    <rPh sb="11" eb="12">
      <t>スク</t>
    </rPh>
    <rPh sb="14" eb="16">
      <t>バアイ</t>
    </rPh>
    <rPh sb="17" eb="18">
      <t>オオ</t>
    </rPh>
    <rPh sb="21" eb="22">
      <t>チイ</t>
    </rPh>
    <rPh sb="24" eb="26">
      <t>バアイ</t>
    </rPh>
    <rPh sb="28" eb="32">
      <t>ノウキエンチョウ</t>
    </rPh>
    <rPh sb="33" eb="35">
      <t>ワリマシ</t>
    </rPh>
    <rPh sb="35" eb="37">
      <t>リョウキン</t>
    </rPh>
    <rPh sb="40" eb="42">
      <t>バアイ</t>
    </rPh>
    <rPh sb="55" eb="57">
      <t>リョウショウ</t>
    </rPh>
    <phoneticPr fontId="1"/>
  </si>
  <si>
    <t>・輸送中のトラブル等による試料性状の変化、試験結果への影響について、当社では責任を負いかねますので予めご了承下さい。</t>
    <rPh sb="9" eb="10">
      <t>ナド</t>
    </rPh>
    <rPh sb="13" eb="15">
      <t>シリョウ</t>
    </rPh>
    <rPh sb="15" eb="17">
      <t>セイジョウ</t>
    </rPh>
    <rPh sb="18" eb="20">
      <t>ヘンカ</t>
    </rPh>
    <rPh sb="41" eb="42">
      <t>オ</t>
    </rPh>
    <rPh sb="49" eb="50">
      <t>アラカジ</t>
    </rPh>
    <rPh sb="52" eb="54">
      <t>リョウショウ</t>
    </rPh>
    <rPh sb="54" eb="55">
      <t>クダ</t>
    </rPh>
    <phoneticPr fontId="11"/>
  </si>
  <si>
    <t>・分析試料のうち5～10 g程度を均質化し分析に供します。明らかに適量以上の分析試料をご送付いただいた場合などは、事前に対応につきましてご相談いたします。(分取による均質化が困難である、分析後の処分が弊社では行えない 等)</t>
    <rPh sb="1" eb="3">
      <t>ブンセキ</t>
    </rPh>
    <rPh sb="3" eb="5">
      <t>シリョウ</t>
    </rPh>
    <rPh sb="14" eb="16">
      <t>テイド</t>
    </rPh>
    <rPh sb="17" eb="20">
      <t>キンシツカ</t>
    </rPh>
    <rPh sb="21" eb="23">
      <t>ブンセキ</t>
    </rPh>
    <rPh sb="24" eb="25">
      <t>キョウ</t>
    </rPh>
    <rPh sb="29" eb="30">
      <t>アキ</t>
    </rPh>
    <rPh sb="33" eb="35">
      <t>テキリョウ</t>
    </rPh>
    <rPh sb="35" eb="37">
      <t>イジョウ</t>
    </rPh>
    <rPh sb="38" eb="40">
      <t>ブンセキ</t>
    </rPh>
    <rPh sb="40" eb="42">
      <t>シリョウ</t>
    </rPh>
    <rPh sb="44" eb="46">
      <t>ソウフ</t>
    </rPh>
    <rPh sb="51" eb="53">
      <t>バアイ</t>
    </rPh>
    <rPh sb="57" eb="59">
      <t>ジゼン</t>
    </rPh>
    <rPh sb="60" eb="62">
      <t>タイオウ</t>
    </rPh>
    <rPh sb="69" eb="71">
      <t>ソウダン</t>
    </rPh>
    <rPh sb="100" eb="102">
      <t>ヘイシャ</t>
    </rPh>
    <phoneticPr fontId="11"/>
  </si>
  <si>
    <t>・数箇所採取での1検体試料につきましては、1検体であることが明確にわかる状態でお送りいただけます様よろしくお願いいたします。</t>
    <rPh sb="1" eb="2">
      <t>スウ</t>
    </rPh>
    <rPh sb="2" eb="4">
      <t>カショ</t>
    </rPh>
    <rPh sb="4" eb="6">
      <t>サイシュ</t>
    </rPh>
    <rPh sb="9" eb="11">
      <t>ケンタイ</t>
    </rPh>
    <rPh sb="11" eb="13">
      <t>シリョウ</t>
    </rPh>
    <rPh sb="22" eb="24">
      <t>ケンタイ</t>
    </rPh>
    <rPh sb="30" eb="32">
      <t>メイカク</t>
    </rPh>
    <rPh sb="36" eb="38">
      <t>ジョウタイ</t>
    </rPh>
    <rPh sb="40" eb="41">
      <t>オク</t>
    </rPh>
    <rPh sb="48" eb="49">
      <t>ヨウ</t>
    </rPh>
    <rPh sb="54" eb="55">
      <t>ネガ</t>
    </rPh>
    <phoneticPr fontId="1"/>
  </si>
  <si>
    <t>4.成果品と納期</t>
    <rPh sb="2" eb="5">
      <t>セイカヒン</t>
    </rPh>
    <rPh sb="6" eb="8">
      <t>ノウキ</t>
    </rPh>
    <phoneticPr fontId="11"/>
  </si>
  <si>
    <t>・分析結果の成果品は、試験成績書と顕微鏡写真となります。詳細は下のリンク先にあります報告書サンプルをご確認ください。</t>
    <rPh sb="1" eb="3">
      <t>ブンセキ</t>
    </rPh>
    <rPh sb="3" eb="5">
      <t>ケッカ</t>
    </rPh>
    <rPh sb="6" eb="9">
      <t>セイカヒン</t>
    </rPh>
    <rPh sb="11" eb="16">
      <t>シケンセイセキショ</t>
    </rPh>
    <rPh sb="17" eb="20">
      <t>ケンビキョウ</t>
    </rPh>
    <rPh sb="20" eb="22">
      <t>シャシン</t>
    </rPh>
    <rPh sb="28" eb="30">
      <t>ショウサイ</t>
    </rPh>
    <rPh sb="31" eb="32">
      <t>シタ</t>
    </rPh>
    <rPh sb="36" eb="37">
      <t>サキ</t>
    </rPh>
    <rPh sb="42" eb="45">
      <t>ホウコクショ</t>
    </rPh>
    <rPh sb="51" eb="53">
      <t>カクニン</t>
    </rPh>
    <phoneticPr fontId="11"/>
  </si>
  <si>
    <t>https://www.taiyo.vc/sample/</t>
    <phoneticPr fontId="12"/>
  </si>
  <si>
    <t>　※分析試料写真(断面)およびその他技術的資料等は、有料オプションサービスとなりますのでご注意ください。</t>
    <phoneticPr fontId="1"/>
  </si>
  <si>
    <t>・当社発行の分析結果報告書は、お持込、ご発送いただいた分析試料に対する結果となります。当社採取を除き、採取工程に係る責任は負いかねます。予めご了承ください。</t>
    <rPh sb="1" eb="5">
      <t>トウシャハッコウ</t>
    </rPh>
    <rPh sb="6" eb="8">
      <t>ブンセキ</t>
    </rPh>
    <rPh sb="8" eb="10">
      <t>ケッカ</t>
    </rPh>
    <rPh sb="10" eb="13">
      <t>ホウコクショ</t>
    </rPh>
    <rPh sb="16" eb="18">
      <t>モチコミ</t>
    </rPh>
    <rPh sb="20" eb="22">
      <t>ハッソウ</t>
    </rPh>
    <rPh sb="27" eb="29">
      <t>ブンセキ</t>
    </rPh>
    <rPh sb="29" eb="31">
      <t>シリョウ</t>
    </rPh>
    <rPh sb="32" eb="33">
      <t>タイ</t>
    </rPh>
    <rPh sb="35" eb="37">
      <t>ケッカ</t>
    </rPh>
    <rPh sb="43" eb="45">
      <t>トウシャ</t>
    </rPh>
    <rPh sb="45" eb="47">
      <t>サイシュ</t>
    </rPh>
    <rPh sb="48" eb="49">
      <t>ノゾ</t>
    </rPh>
    <rPh sb="51" eb="53">
      <t>サイシュ</t>
    </rPh>
    <rPh sb="53" eb="55">
      <t>コウテイ</t>
    </rPh>
    <rPh sb="56" eb="57">
      <t>カカ</t>
    </rPh>
    <rPh sb="58" eb="60">
      <t>セキニン</t>
    </rPh>
    <rPh sb="61" eb="62">
      <t>オ</t>
    </rPh>
    <rPh sb="68" eb="69">
      <t>アラカジ</t>
    </rPh>
    <rPh sb="71" eb="73">
      <t>リョウショウ</t>
    </rPh>
    <phoneticPr fontId="11"/>
  </si>
  <si>
    <t>・試験結果はお預かりした分析試料の範囲に限定させていただきます。分析試料が製品の場合など、全体（ロット）の含有有無を保証するものではございません。</t>
    <rPh sb="1" eb="3">
      <t>シケン</t>
    </rPh>
    <rPh sb="3" eb="5">
      <t>ケッカ</t>
    </rPh>
    <rPh sb="7" eb="8">
      <t>アズ</t>
    </rPh>
    <rPh sb="12" eb="14">
      <t>ブンセキ</t>
    </rPh>
    <rPh sb="14" eb="16">
      <t>シリョウ</t>
    </rPh>
    <rPh sb="17" eb="19">
      <t>ハンイ</t>
    </rPh>
    <rPh sb="20" eb="22">
      <t>ゲンテイ</t>
    </rPh>
    <rPh sb="32" eb="34">
      <t>ブンセキ</t>
    </rPh>
    <rPh sb="34" eb="36">
      <t>シリョウ</t>
    </rPh>
    <rPh sb="37" eb="39">
      <t>セイヒン</t>
    </rPh>
    <rPh sb="40" eb="42">
      <t>バアイ</t>
    </rPh>
    <rPh sb="45" eb="47">
      <t>ゼンタイ</t>
    </rPh>
    <rPh sb="53" eb="55">
      <t>ガンユウ</t>
    </rPh>
    <rPh sb="55" eb="57">
      <t>ウム</t>
    </rPh>
    <rPh sb="58" eb="60">
      <t>ホショウ</t>
    </rPh>
    <phoneticPr fontId="11"/>
  </si>
  <si>
    <t>　 ※含有となった場合でも、アスベストの使用又は混入状況について当社では把握いたしかねる為。</t>
    <rPh sb="3" eb="5">
      <t>ガンユウ</t>
    </rPh>
    <rPh sb="9" eb="11">
      <t>バアイ</t>
    </rPh>
    <rPh sb="20" eb="22">
      <t>シヨウ</t>
    </rPh>
    <rPh sb="22" eb="23">
      <t>マタ</t>
    </rPh>
    <rPh sb="24" eb="26">
      <t>コンニュウ</t>
    </rPh>
    <rPh sb="26" eb="28">
      <t>ジョウキョウ</t>
    </rPh>
    <rPh sb="32" eb="34">
      <t>トウシャ</t>
    </rPh>
    <rPh sb="36" eb="38">
      <t>ハアク</t>
    </rPh>
    <rPh sb="44" eb="45">
      <t>タメ</t>
    </rPh>
    <phoneticPr fontId="11"/>
  </si>
  <si>
    <t>・速報納期はご依頼のサービスプランにより、注文確定の翌日より起算して5～12営業日以内に報告となります。</t>
    <rPh sb="1" eb="3">
      <t>ソクホウ</t>
    </rPh>
    <rPh sb="3" eb="5">
      <t>ノウキ</t>
    </rPh>
    <rPh sb="21" eb="25">
      <t>チュウモンカクテイ</t>
    </rPh>
    <rPh sb="26" eb="28">
      <t>ヨクジツ</t>
    </rPh>
    <rPh sb="30" eb="32">
      <t>キサン</t>
    </rPh>
    <rPh sb="38" eb="41">
      <t>エイギョウビ</t>
    </rPh>
    <rPh sb="41" eb="43">
      <t>イナイ</t>
    </rPh>
    <rPh sb="44" eb="46">
      <t>ホウコク</t>
    </rPh>
    <rPh sb="45" eb="46">
      <t>ソクホウ</t>
    </rPh>
    <phoneticPr fontId="11"/>
  </si>
  <si>
    <t>　分析結果報告書は、速報後翌々営業日までに発送となります。　</t>
    <rPh sb="1" eb="3">
      <t>ブンセキ</t>
    </rPh>
    <rPh sb="3" eb="5">
      <t>ケッカ</t>
    </rPh>
    <rPh sb="5" eb="8">
      <t>ホウコクショ</t>
    </rPh>
    <rPh sb="21" eb="23">
      <t>ハッソウ</t>
    </rPh>
    <phoneticPr fontId="11"/>
  </si>
  <si>
    <t>　 ※サービスプランにより納期、価格が異なりますので、お間違えのないようご注意ください。</t>
  </si>
  <si>
    <t>・天災等の発生時や当社ラボの稼働状況により、納期調整を実施させていただく場合がございます。</t>
    <rPh sb="9" eb="11">
      <t>トウシャ</t>
    </rPh>
    <rPh sb="14" eb="16">
      <t>カドウ</t>
    </rPh>
    <rPh sb="16" eb="18">
      <t>ジョウキョウ</t>
    </rPh>
    <rPh sb="22" eb="24">
      <t>ノウキ</t>
    </rPh>
    <rPh sb="24" eb="26">
      <t>チョウセイ</t>
    </rPh>
    <rPh sb="27" eb="29">
      <t>ジッシ</t>
    </rPh>
    <rPh sb="36" eb="38">
      <t>バアイ</t>
    </rPh>
    <phoneticPr fontId="11"/>
  </si>
  <si>
    <t>・ご注文確定が午後となった場合は納期を1営業日追加、また分析試料数に応じて追加日数をいただいております。予めご了承ください。</t>
    <rPh sb="2" eb="6">
      <t>チュウモンカクテイ</t>
    </rPh>
    <rPh sb="7" eb="9">
      <t>ゴゴ</t>
    </rPh>
    <rPh sb="13" eb="15">
      <t>バアイ</t>
    </rPh>
    <rPh sb="16" eb="18">
      <t>ノウキ</t>
    </rPh>
    <rPh sb="20" eb="23">
      <t>エイギョウビ</t>
    </rPh>
    <rPh sb="23" eb="25">
      <t>ツイカ</t>
    </rPh>
    <rPh sb="28" eb="30">
      <t>ブンセキ</t>
    </rPh>
    <rPh sb="30" eb="32">
      <t>シリョウ</t>
    </rPh>
    <rPh sb="32" eb="33">
      <t>スウ</t>
    </rPh>
    <rPh sb="34" eb="35">
      <t>オウ</t>
    </rPh>
    <rPh sb="37" eb="39">
      <t>ツイカ</t>
    </rPh>
    <rPh sb="39" eb="41">
      <t>ニッスウ</t>
    </rPh>
    <rPh sb="52" eb="53">
      <t>アラカジ</t>
    </rPh>
    <rPh sb="55" eb="57">
      <t>リョウショウ</t>
    </rPh>
    <phoneticPr fontId="11"/>
  </si>
  <si>
    <t>5.分析試料の保管廃棄と返却</t>
    <rPh sb="2" eb="4">
      <t>ブンセキ</t>
    </rPh>
    <rPh sb="4" eb="6">
      <t>シリョウ</t>
    </rPh>
    <rPh sb="7" eb="9">
      <t>ホカン</t>
    </rPh>
    <rPh sb="9" eb="11">
      <t>ハイキ</t>
    </rPh>
    <rPh sb="12" eb="14">
      <t>ヘンキャク</t>
    </rPh>
    <phoneticPr fontId="11"/>
  </si>
  <si>
    <t>・分析試料は分析試料の受付後1か月間保管した後、原則廃棄処分とさせていただきます。</t>
    <rPh sb="1" eb="3">
      <t>ブンセキ</t>
    </rPh>
    <rPh sb="3" eb="5">
      <t>シリョウ</t>
    </rPh>
    <rPh sb="6" eb="8">
      <t>ブンセキ</t>
    </rPh>
    <rPh sb="8" eb="10">
      <t>シリョウ</t>
    </rPh>
    <rPh sb="11" eb="13">
      <t>ウケツケ</t>
    </rPh>
    <rPh sb="13" eb="14">
      <t>ゴ</t>
    </rPh>
    <rPh sb="16" eb="18">
      <t>ゲツカン</t>
    </rPh>
    <rPh sb="18" eb="20">
      <t>ホカン</t>
    </rPh>
    <rPh sb="22" eb="23">
      <t>アト</t>
    </rPh>
    <rPh sb="24" eb="26">
      <t>ゲンソク</t>
    </rPh>
    <rPh sb="26" eb="28">
      <t>ハイキ</t>
    </rPh>
    <rPh sb="28" eb="30">
      <t>ショブン</t>
    </rPh>
    <phoneticPr fontId="11"/>
  </si>
  <si>
    <t>　分析試料返却をご希望の場合は、予め分析依頼にてご指示願います。（別途返却費用についてご負担願います）</t>
    <rPh sb="1" eb="3">
      <t>ブンセキ</t>
    </rPh>
    <rPh sb="3" eb="5">
      <t>シリョウ</t>
    </rPh>
    <rPh sb="5" eb="7">
      <t>ヘンキャク</t>
    </rPh>
    <rPh sb="9" eb="11">
      <t>キボウ</t>
    </rPh>
    <rPh sb="12" eb="14">
      <t>バアイ</t>
    </rPh>
    <rPh sb="16" eb="17">
      <t>アラカジ</t>
    </rPh>
    <rPh sb="18" eb="20">
      <t>ブンセキ</t>
    </rPh>
    <rPh sb="20" eb="22">
      <t>イライ</t>
    </rPh>
    <rPh sb="25" eb="27">
      <t>シジ</t>
    </rPh>
    <rPh sb="27" eb="28">
      <t>ネガ</t>
    </rPh>
    <phoneticPr fontId="11"/>
  </si>
  <si>
    <t>注意事項とお願いをご確認の上、左チェックボックスにて同意をお願い致します</t>
    <rPh sb="0" eb="4">
      <t>チュウイジコウ</t>
    </rPh>
    <rPh sb="6" eb="7">
      <t>ネガ</t>
    </rPh>
    <rPh sb="10" eb="12">
      <t>カクニン</t>
    </rPh>
    <rPh sb="13" eb="14">
      <t>ウエ</t>
    </rPh>
    <rPh sb="15" eb="16">
      <t>ヒダリ</t>
    </rPh>
    <rPh sb="26" eb="28">
      <t>ドウイ</t>
    </rPh>
    <rPh sb="30" eb="31">
      <t>ネガ</t>
    </rPh>
    <rPh sb="32" eb="33">
      <t>イタ</t>
    </rPh>
    <phoneticPr fontId="1"/>
  </si>
  <si>
    <t>←未入力です。ご確認お願い致します。</t>
    <rPh sb="1" eb="4">
      <t>ミニュウリョク</t>
    </rPh>
    <rPh sb="8" eb="10">
      <t>カクニン</t>
    </rPh>
    <rPh sb="11" eb="12">
      <t>ネガイ</t>
    </rPh>
    <rPh sb="13" eb="14">
      <t>タ</t>
    </rPh>
    <phoneticPr fontId="1"/>
  </si>
  <si>
    <t>　　　　　　　※チェックボックスにチェックが無い場合でも、弊社に依頼書と試料が到着した段階で同意をいただけたものといたします。</t>
    <rPh sb="22" eb="23">
      <t>ナ</t>
    </rPh>
    <rPh sb="24" eb="26">
      <t>バアイ</t>
    </rPh>
    <rPh sb="29" eb="31">
      <t>ヘイシャ</t>
    </rPh>
    <rPh sb="32" eb="35">
      <t>イライショ</t>
    </rPh>
    <rPh sb="36" eb="38">
      <t>シリョウ</t>
    </rPh>
    <rPh sb="39" eb="41">
      <t>トウチャク</t>
    </rPh>
    <rPh sb="43" eb="45">
      <t>ダンカイ</t>
    </rPh>
    <rPh sb="46" eb="48">
      <t>ドウイ</t>
    </rPh>
    <phoneticPr fontId="1"/>
  </si>
  <si>
    <t>依頼書送信先：</t>
    <phoneticPr fontId="1"/>
  </si>
  <si>
    <t>customer@taiyo.vc</t>
    <phoneticPr fontId="1"/>
  </si>
  <si>
    <t>試料送付先：</t>
    <rPh sb="0" eb="2">
      <t>シリョウ</t>
    </rPh>
    <rPh sb="2" eb="5">
      <t>ソウフサキ</t>
    </rPh>
    <phoneticPr fontId="1"/>
  </si>
  <si>
    <r>
      <rPr>
        <sz val="14"/>
        <rFont val="ＭＳ Ｐゴシック"/>
        <family val="3"/>
        <charset val="128"/>
      </rPr>
      <t>〒939-035</t>
    </r>
    <r>
      <rPr>
        <sz val="16"/>
        <rFont val="ＭＳ Ｐゴシック"/>
        <family val="3"/>
        <charset val="128"/>
      </rPr>
      <t>1　</t>
    </r>
    <r>
      <rPr>
        <sz val="18"/>
        <rFont val="ＭＳ Ｐゴシック"/>
        <family val="3"/>
        <charset val="128"/>
      </rPr>
      <t>富山県射水市戸破8-31</t>
    </r>
    <phoneticPr fontId="1"/>
  </si>
  <si>
    <t xml:space="preserve">(メールアドレス) </t>
    <phoneticPr fontId="1"/>
  </si>
  <si>
    <t>ユーロフィンアーステクノ株式会社　金沢支店　宛</t>
    <rPh sb="17" eb="19">
      <t>カナザワ</t>
    </rPh>
    <rPh sb="19" eb="21">
      <t>シテン</t>
    </rPh>
    <phoneticPr fontId="1"/>
  </si>
  <si>
    <t>ユーロフィンアーステクノ株式会社　　AS分析棟　宛</t>
    <phoneticPr fontId="1"/>
  </si>
  <si>
    <t>連絡先電話番号　：　076-256-3918</t>
    <rPh sb="0" eb="3">
      <t>レンラクサキ</t>
    </rPh>
    <rPh sb="3" eb="5">
      <t>デンワ</t>
    </rPh>
    <rPh sb="5" eb="7">
      <t>バンゴウ</t>
    </rPh>
    <phoneticPr fontId="1"/>
  </si>
  <si>
    <t>　　　　　　　  [TEL 0766-50-8019]</t>
    <phoneticPr fontId="1"/>
  </si>
  <si>
    <t>定性分析</t>
    <phoneticPr fontId="1"/>
  </si>
  <si>
    <t>土・日・祝を除く
5営業日</t>
    <phoneticPr fontId="1"/>
  </si>
  <si>
    <r>
      <rPr>
        <b/>
        <u/>
        <sz val="16"/>
        <color rgb="FFFF0000"/>
        <rFont val="ＭＳ Ｐゴシック"/>
        <family val="3"/>
        <charset val="128"/>
      </rPr>
      <t>19,800円(税込)</t>
    </r>
    <r>
      <rPr>
        <b/>
        <sz val="16"/>
        <color rgb="FFFF0000"/>
        <rFont val="ＭＳ Ｐゴシック"/>
        <family val="3"/>
        <charset val="128"/>
      </rPr>
      <t>/</t>
    </r>
    <r>
      <rPr>
        <b/>
        <sz val="14"/>
        <color rgb="FFFF0000"/>
        <rFont val="ＭＳ Ｐゴシック"/>
        <family val="3"/>
        <charset val="128"/>
      </rPr>
      <t>1検体(試料）</t>
    </r>
    <r>
      <rPr>
        <b/>
        <sz val="16"/>
        <color rgb="FFFF0000"/>
        <rFont val="ＭＳ Ｐゴシック"/>
        <family val="3"/>
        <charset val="128"/>
      </rPr>
      <t xml:space="preserve">
</t>
    </r>
    <r>
      <rPr>
        <b/>
        <sz val="12"/>
        <color rgb="FFFF0000"/>
        <rFont val="ＭＳ Ｐゴシック"/>
        <family val="3"/>
        <charset val="128"/>
      </rPr>
      <t>18,000円(税抜)</t>
    </r>
    <rPh sb="8" eb="10">
      <t>ゼイコミ</t>
    </rPh>
    <rPh sb="13" eb="15">
      <t>ケンタイ</t>
    </rPh>
    <rPh sb="16" eb="18">
      <t>シリョウ</t>
    </rPh>
    <rPh sb="26" eb="27">
      <t>エン</t>
    </rPh>
    <rPh sb="28" eb="30">
      <t>ゼイヌ</t>
    </rPh>
    <phoneticPr fontId="1"/>
  </si>
  <si>
    <t>JIS A1481-1</t>
    <phoneticPr fontId="1"/>
  </si>
  <si>
    <t>偏光顕微鏡法(JIS A1481-1)</t>
    <phoneticPr fontId="1"/>
  </si>
  <si>
    <t>建材中のアスベスト含有の有無</t>
    <phoneticPr fontId="1"/>
  </si>
  <si>
    <t>6種類(クリソタイル、アモサイト、クロシドライト、トレモライト、アンソフィライト、アクチノライト)</t>
  </si>
  <si>
    <t>土・日・祝を除く
10営業日</t>
    <phoneticPr fontId="1"/>
  </si>
  <si>
    <r>
      <rPr>
        <b/>
        <u/>
        <sz val="16"/>
        <color rgb="FFFF0000"/>
        <rFont val="ＭＳ Ｐゴシック"/>
        <family val="3"/>
        <charset val="128"/>
      </rPr>
      <t>17,600円(税込)</t>
    </r>
    <r>
      <rPr>
        <b/>
        <sz val="16"/>
        <color rgb="FFFF0000"/>
        <rFont val="ＭＳ Ｐゴシック"/>
        <family val="3"/>
        <charset val="128"/>
      </rPr>
      <t>/</t>
    </r>
    <r>
      <rPr>
        <b/>
        <sz val="14"/>
        <color rgb="FFFF0000"/>
        <rFont val="ＭＳ Ｐゴシック"/>
        <family val="3"/>
        <charset val="128"/>
      </rPr>
      <t>1検体(試料）</t>
    </r>
    <r>
      <rPr>
        <b/>
        <sz val="16"/>
        <color rgb="FFFF0000"/>
        <rFont val="ＭＳ Ｐゴシック"/>
        <family val="3"/>
        <charset val="128"/>
      </rPr>
      <t xml:space="preserve">
</t>
    </r>
    <r>
      <rPr>
        <b/>
        <sz val="12"/>
        <color rgb="FFFF0000"/>
        <rFont val="ＭＳ Ｐゴシック"/>
        <family val="3"/>
        <charset val="128"/>
      </rPr>
      <t>16,000円(税抜)</t>
    </r>
    <rPh sb="8" eb="10">
      <t>ゼイコミ</t>
    </rPh>
    <rPh sb="13" eb="15">
      <t>ケンタイ</t>
    </rPh>
    <rPh sb="16" eb="18">
      <t>シリョウ</t>
    </rPh>
    <rPh sb="26" eb="27">
      <t>エン</t>
    </rPh>
    <rPh sb="28" eb="30">
      <t>ゼイヌ</t>
    </rPh>
    <phoneticPr fontId="1"/>
  </si>
  <si>
    <r>
      <rPr>
        <b/>
        <sz val="16"/>
        <color rgb="FF00B050"/>
        <rFont val="ＭＳ Ｐゴシック"/>
        <family val="3"/>
        <charset val="128"/>
      </rPr>
      <t>仕上塗材の層別分析</t>
    </r>
    <r>
      <rPr>
        <b/>
        <sz val="16"/>
        <color rgb="FF333333"/>
        <rFont val="ＭＳ Ｐゴシック"/>
        <family val="3"/>
        <charset val="128"/>
      </rPr>
      <t>　はこちら</t>
    </r>
    <phoneticPr fontId="1"/>
  </si>
  <si>
    <t>定性分析</t>
  </si>
  <si>
    <r>
      <rPr>
        <b/>
        <u/>
        <sz val="16"/>
        <color rgb="FF333333"/>
        <rFont val="ＭＳ Ｐゴシック"/>
        <family val="3"/>
        <charset val="128"/>
      </rPr>
      <t>26,400円(税込)</t>
    </r>
    <r>
      <rPr>
        <b/>
        <sz val="16"/>
        <color rgb="FF333333"/>
        <rFont val="ＭＳ Ｐゴシック"/>
        <family val="3"/>
        <charset val="128"/>
      </rPr>
      <t>/</t>
    </r>
    <r>
      <rPr>
        <b/>
        <sz val="14"/>
        <color rgb="FF333333"/>
        <rFont val="ＭＳ Ｐゴシック"/>
        <family val="3"/>
        <charset val="128"/>
      </rPr>
      <t xml:space="preserve">1検体(試料）
</t>
    </r>
    <r>
      <rPr>
        <b/>
        <sz val="12"/>
        <color rgb="FF333333"/>
        <rFont val="ＭＳ Ｐゴシック"/>
        <family val="3"/>
        <charset val="128"/>
      </rPr>
      <t>24,000円(税抜)</t>
    </r>
    <rPh sb="8" eb="10">
      <t>ゼイコミ</t>
    </rPh>
    <rPh sb="13" eb="15">
      <t>ケンタイ</t>
    </rPh>
    <rPh sb="16" eb="18">
      <t>シリョウ</t>
    </rPh>
    <rPh sb="26" eb="27">
      <t>エン</t>
    </rPh>
    <rPh sb="28" eb="30">
      <t>ゼイヌ</t>
    </rPh>
    <phoneticPr fontId="1"/>
  </si>
  <si>
    <t>JIS A1481-2</t>
    <phoneticPr fontId="1"/>
  </si>
  <si>
    <t>位相差分散顕微鏡法・X線回折法(JIS A1481-2)</t>
  </si>
  <si>
    <t>建材中のアスベスト含有の有無</t>
  </si>
  <si>
    <r>
      <rPr>
        <b/>
        <u/>
        <sz val="16"/>
        <color rgb="FF333333"/>
        <rFont val="ＭＳ Ｐゴシック"/>
        <family val="3"/>
        <charset val="128"/>
      </rPr>
      <t>24,200円(税込)</t>
    </r>
    <r>
      <rPr>
        <b/>
        <sz val="16"/>
        <color rgb="FF333333"/>
        <rFont val="ＭＳ Ｐゴシック"/>
        <family val="3"/>
        <charset val="128"/>
      </rPr>
      <t>/</t>
    </r>
    <r>
      <rPr>
        <b/>
        <sz val="14"/>
        <color rgb="FF333333"/>
        <rFont val="ＭＳ Ｐゴシック"/>
        <family val="3"/>
        <charset val="128"/>
      </rPr>
      <t xml:space="preserve">1検体(試料）
</t>
    </r>
    <r>
      <rPr>
        <b/>
        <sz val="12"/>
        <color rgb="FF333333"/>
        <rFont val="ＭＳ Ｐゴシック"/>
        <family val="3"/>
        <charset val="128"/>
      </rPr>
      <t>22,000円(税抜)</t>
    </r>
    <rPh sb="8" eb="10">
      <t>ゼイコミ</t>
    </rPh>
    <rPh sb="13" eb="15">
      <t>ケンタイ</t>
    </rPh>
    <rPh sb="16" eb="18">
      <t>シリョウ</t>
    </rPh>
    <rPh sb="26" eb="27">
      <t>エン</t>
    </rPh>
    <rPh sb="28" eb="30">
      <t>ゼイヌキ</t>
    </rPh>
    <phoneticPr fontId="1"/>
  </si>
  <si>
    <t>定量分析　※追加分析</t>
    <rPh sb="0" eb="4">
      <t>テイリョウブンセキ</t>
    </rPh>
    <rPh sb="6" eb="10">
      <t>ツイカブンセキ</t>
    </rPh>
    <phoneticPr fontId="1"/>
  </si>
  <si>
    <t>定性分析に1～2日追加</t>
    <rPh sb="0" eb="4">
      <t>テイセイブンセキ</t>
    </rPh>
    <rPh sb="9" eb="11">
      <t>ツイカ</t>
    </rPh>
    <phoneticPr fontId="1"/>
  </si>
  <si>
    <r>
      <rPr>
        <b/>
        <u/>
        <sz val="16"/>
        <color rgb="FF333333"/>
        <rFont val="ＭＳ Ｐゴシック"/>
        <family val="3"/>
        <charset val="128"/>
      </rPr>
      <t>11,000円(税込)</t>
    </r>
    <r>
      <rPr>
        <b/>
        <sz val="16"/>
        <color rgb="FF333333"/>
        <rFont val="ＭＳ Ｐゴシック"/>
        <family val="3"/>
        <charset val="128"/>
      </rPr>
      <t>/</t>
    </r>
    <r>
      <rPr>
        <b/>
        <sz val="14"/>
        <color rgb="FF333333"/>
        <rFont val="ＭＳ Ｐゴシック"/>
        <family val="3"/>
        <charset val="128"/>
      </rPr>
      <t xml:space="preserve">1検体(試料）
</t>
    </r>
    <r>
      <rPr>
        <b/>
        <sz val="12"/>
        <color rgb="FF333333"/>
        <rFont val="ＭＳ Ｐゴシック"/>
        <family val="3"/>
        <charset val="128"/>
      </rPr>
      <t>10,000円(税抜)</t>
    </r>
    <rPh sb="8" eb="10">
      <t>ゼイコミ</t>
    </rPh>
    <rPh sb="13" eb="15">
      <t>ケンタイ</t>
    </rPh>
    <rPh sb="16" eb="18">
      <t>シリョウ</t>
    </rPh>
    <rPh sb="26" eb="27">
      <t>エン</t>
    </rPh>
    <rPh sb="28" eb="30">
      <t>ゼイヌ</t>
    </rPh>
    <phoneticPr fontId="1"/>
  </si>
  <si>
    <t>　　定性分析の後、含有量まで分析(JIS A1481-3若しくはJIS A1481-5）　</t>
    <rPh sb="28" eb="29">
      <t>モ</t>
    </rPh>
    <phoneticPr fontId="1"/>
  </si>
  <si>
    <t>定性分析で含有のあった検体のみに行い、含有がない場合は費用も発生しません。</t>
    <rPh sb="0" eb="4">
      <t>テイセイブンセキ</t>
    </rPh>
    <rPh sb="5" eb="7">
      <t>ガンユウ</t>
    </rPh>
    <rPh sb="11" eb="13">
      <t>ケンタイ</t>
    </rPh>
    <rPh sb="16" eb="17">
      <t>オコナ</t>
    </rPh>
    <rPh sb="19" eb="21">
      <t>ガンユウ</t>
    </rPh>
    <rPh sb="24" eb="26">
      <t>バアイ</t>
    </rPh>
    <rPh sb="27" eb="29">
      <t>ヒヨウ</t>
    </rPh>
    <rPh sb="30" eb="32">
      <t>ハッセイ</t>
    </rPh>
    <phoneticPr fontId="1"/>
  </si>
  <si>
    <t>※珪藻土の分析は定性分析：偏光顕微鏡法(JIS A1481-1)でのみお受けしております。その他の分析方法は弊社ではお受けしておりませんのでご了承ください。</t>
    <rPh sb="1" eb="4">
      <t>ケイソウド</t>
    </rPh>
    <rPh sb="5" eb="7">
      <t>ブンセキ</t>
    </rPh>
    <rPh sb="8" eb="10">
      <t>テイセイ</t>
    </rPh>
    <rPh sb="10" eb="12">
      <t>ブンセキ</t>
    </rPh>
    <rPh sb="13" eb="15">
      <t>ヘンコウ</t>
    </rPh>
    <rPh sb="15" eb="18">
      <t>ケンビキョウ</t>
    </rPh>
    <rPh sb="18" eb="19">
      <t>ホウ</t>
    </rPh>
    <rPh sb="36" eb="37">
      <t>ウ</t>
    </rPh>
    <rPh sb="47" eb="48">
      <t>タ</t>
    </rPh>
    <rPh sb="49" eb="51">
      <t>ブンセキ</t>
    </rPh>
    <rPh sb="51" eb="53">
      <t>ホウホウ</t>
    </rPh>
    <rPh sb="54" eb="56">
      <t>ヘイシャ</t>
    </rPh>
    <rPh sb="59" eb="60">
      <t>ウ</t>
    </rPh>
    <rPh sb="71" eb="73">
      <t>リョウショウ</t>
    </rPh>
    <phoneticPr fontId="1"/>
  </si>
  <si>
    <t>アスベスト含有の有無を調べる定性分析の偏光顕微鏡法(JIS A 1481-1)19,800円(消費税込)を発注される方が多いです。</t>
    <rPh sb="47" eb="49">
      <t>ショウヒ</t>
    </rPh>
    <rPh sb="50" eb="51">
      <t>コ</t>
    </rPh>
    <phoneticPr fontId="1"/>
  </si>
  <si>
    <t>※上記の価格には前処理費、報告書（1部）作成費などの諸経費を全て含んでいます。報告書は、2部目から1検体につき550円(税込)の追加料金がかかります。</t>
    <phoneticPr fontId="1"/>
  </si>
  <si>
    <r>
      <t>分析依頼書</t>
    </r>
    <r>
      <rPr>
        <b/>
        <sz val="18"/>
        <rFont val="ＭＳ Ｐゴシック"/>
        <family val="3"/>
        <charset val="128"/>
      </rPr>
      <t>　　</t>
    </r>
    <r>
      <rPr>
        <b/>
        <sz val="24"/>
        <color rgb="FF00B050"/>
        <rFont val="ＭＳ Ｐゴシック"/>
        <family val="3"/>
        <charset val="128"/>
      </rPr>
      <t>(必須)※印の項目は必須入力項目となります。(試料情報の必須入力項目のうち、不明な物や報告書に記載が必要ない項目は「－」の入力をお願い致します。)</t>
    </r>
    <rPh sb="19" eb="21">
      <t>ニュウリョク</t>
    </rPh>
    <rPh sb="21" eb="23">
      <t>コウモク</t>
    </rPh>
    <rPh sb="30" eb="32">
      <t>シリョウ</t>
    </rPh>
    <rPh sb="32" eb="34">
      <t>ジョウホウ</t>
    </rPh>
    <rPh sb="35" eb="37">
      <t>ヒッス</t>
    </rPh>
    <rPh sb="37" eb="39">
      <t>ニュウリョク</t>
    </rPh>
    <rPh sb="39" eb="41">
      <t>コウモク</t>
    </rPh>
    <rPh sb="45" eb="47">
      <t>フメイ</t>
    </rPh>
    <rPh sb="48" eb="49">
      <t>モノ</t>
    </rPh>
    <rPh sb="50" eb="53">
      <t>ホウコクショ</t>
    </rPh>
    <rPh sb="54" eb="56">
      <t>キサイ</t>
    </rPh>
    <rPh sb="57" eb="59">
      <t>ヒツヨウ</t>
    </rPh>
    <rPh sb="61" eb="63">
      <t>コウモク</t>
    </rPh>
    <rPh sb="68" eb="70">
      <t>ニュウリョク</t>
    </rPh>
    <rPh sb="72" eb="73">
      <t>ネガイ</t>
    </rPh>
    <rPh sb="74" eb="75">
      <t>タ</t>
    </rPh>
    <phoneticPr fontId="1"/>
  </si>
  <si>
    <t>ご 依 頼 者 情 報(報告書・請求書送り先)</t>
    <phoneticPr fontId="1"/>
  </si>
  <si>
    <r>
      <t>ご依頼者(貴社名)</t>
    </r>
    <r>
      <rPr>
        <b/>
        <sz val="16"/>
        <color rgb="FF00B050"/>
        <rFont val="ＭＳ Ｐゴシック"/>
        <family val="3"/>
        <charset val="128"/>
      </rPr>
      <t>(必須)※</t>
    </r>
    <phoneticPr fontId="1"/>
  </si>
  <si>
    <t>ご所属</t>
    <rPh sb="1" eb="3">
      <t>ショゾク</t>
    </rPh>
    <phoneticPr fontId="1"/>
  </si>
  <si>
    <r>
      <t>　　　ご担当者名</t>
    </r>
    <r>
      <rPr>
        <b/>
        <sz val="16"/>
        <color rgb="FF00B050"/>
        <rFont val="ＭＳ Ｐゴシック"/>
        <family val="3"/>
        <charset val="128"/>
      </rPr>
      <t>(必須)※</t>
    </r>
    <r>
      <rPr>
        <sz val="12"/>
        <color rgb="FF00B050"/>
        <rFont val="ＭＳ Ｐゴシック"/>
        <family val="3"/>
        <charset val="128"/>
      </rPr>
      <t>(個人のお客様の場合は省略可)</t>
    </r>
    <rPh sb="4" eb="7">
      <t>タントウシャ</t>
    </rPh>
    <rPh sb="7" eb="8">
      <t>メイ</t>
    </rPh>
    <rPh sb="14" eb="16">
      <t>コジン</t>
    </rPh>
    <rPh sb="18" eb="20">
      <t>キャクサマ</t>
    </rPh>
    <rPh sb="21" eb="23">
      <t>バアイ</t>
    </rPh>
    <rPh sb="24" eb="26">
      <t>ショウリャク</t>
    </rPh>
    <rPh sb="26" eb="27">
      <t>カ</t>
    </rPh>
    <phoneticPr fontId="1"/>
  </si>
  <si>
    <r>
      <t>〒</t>
    </r>
    <r>
      <rPr>
        <b/>
        <sz val="16"/>
        <color rgb="FF00B050"/>
        <rFont val="ＭＳ Ｐゴシック"/>
        <family val="3"/>
        <charset val="128"/>
      </rPr>
      <t>(必須)※</t>
    </r>
    <phoneticPr fontId="1"/>
  </si>
  <si>
    <r>
      <t>ご住所</t>
    </r>
    <r>
      <rPr>
        <b/>
        <sz val="16"/>
        <color rgb="FF00B050"/>
        <rFont val="ＭＳ Ｐゴシック"/>
        <family val="3"/>
        <charset val="128"/>
      </rPr>
      <t>(必須)※</t>
    </r>
    <rPh sb="1" eb="3">
      <t>ジュウショ</t>
    </rPh>
    <phoneticPr fontId="1"/>
  </si>
  <si>
    <r>
      <t>TEL</t>
    </r>
    <r>
      <rPr>
        <b/>
        <sz val="16"/>
        <color rgb="FF00B050"/>
        <rFont val="ＭＳ Ｐゴシック"/>
        <family val="3"/>
        <charset val="128"/>
      </rPr>
      <t>(固定番号必須)※</t>
    </r>
    <phoneticPr fontId="1"/>
  </si>
  <si>
    <t>FAX</t>
    <phoneticPr fontId="1"/>
  </si>
  <si>
    <t>Eメール</t>
    <phoneticPr fontId="1"/>
  </si>
  <si>
    <t>記入例</t>
    <rPh sb="0" eb="2">
      <t>キニュウ</t>
    </rPh>
    <rPh sb="2" eb="3">
      <t>レイ</t>
    </rPh>
    <phoneticPr fontId="1"/>
  </si>
  <si>
    <t>ユーロフィン太陽テクノリサーチ株式会社</t>
    <rPh sb="6" eb="8">
      <t>タイヨウ</t>
    </rPh>
    <rPh sb="15" eb="19">
      <t>カブシキガイシャ</t>
    </rPh>
    <phoneticPr fontId="1"/>
  </si>
  <si>
    <t>技術部</t>
    <rPh sb="0" eb="2">
      <t>ギジュツ</t>
    </rPh>
    <rPh sb="2" eb="3">
      <t>ブ</t>
    </rPh>
    <phoneticPr fontId="1"/>
  </si>
  <si>
    <t>太陽　太郎</t>
    <rPh sb="0" eb="2">
      <t>タイヨウ</t>
    </rPh>
    <rPh sb="3" eb="5">
      <t>タロウ</t>
    </rPh>
    <phoneticPr fontId="1"/>
  </si>
  <si>
    <t>939-0351</t>
    <phoneticPr fontId="1"/>
  </si>
  <si>
    <t>富山県射水市戸破8-17</t>
    <rPh sb="0" eb="3">
      <t>トヤマケン</t>
    </rPh>
    <rPh sb="3" eb="6">
      <t>イミズシ</t>
    </rPh>
    <rPh sb="6" eb="7">
      <t>コ</t>
    </rPh>
    <rPh sb="7" eb="8">
      <t>ハ</t>
    </rPh>
    <phoneticPr fontId="1"/>
  </si>
  <si>
    <t>076-256-3918</t>
    <phoneticPr fontId="1"/>
  </si>
  <si>
    <t>076-256-3919</t>
    <phoneticPr fontId="1"/>
  </si>
  <si>
    <t>↓改定ver.</t>
  </si>
  <si>
    <t>LIMs取込の振り分けのため変更しないこと(レイアウト変更によってセル位置移動あった際は坂口まで)</t>
  </si>
  <si>
    <t>報 告 書 情 報 （ 報 告 書 記 載 事 項 ）</t>
    <phoneticPr fontId="1"/>
  </si>
  <si>
    <t>備考欄</t>
    <rPh sb="0" eb="3">
      <t>ビコウラン</t>
    </rPh>
    <phoneticPr fontId="1"/>
  </si>
  <si>
    <r>
      <rPr>
        <sz val="12"/>
        <rFont val="ＭＳ Ｐゴシック"/>
        <family val="3"/>
        <charset val="128"/>
      </rPr>
      <t>報告書宛名</t>
    </r>
    <r>
      <rPr>
        <b/>
        <sz val="18"/>
        <color rgb="FF00B050"/>
        <rFont val="ＭＳ Ｐゴシック"/>
        <family val="3"/>
        <charset val="128"/>
      </rPr>
      <t>(必須)※</t>
    </r>
    <rPh sb="0" eb="3">
      <t>ホウコクショ</t>
    </rPh>
    <rPh sb="3" eb="5">
      <t>アテナ</t>
    </rPh>
    <phoneticPr fontId="1"/>
  </si>
  <si>
    <r>
      <t>定性分析方法</t>
    </r>
    <r>
      <rPr>
        <b/>
        <sz val="16"/>
        <color rgb="FF00B050"/>
        <rFont val="ＭＳ Ｐゴシック"/>
        <family val="3"/>
        <charset val="128"/>
      </rPr>
      <t>(必須)※</t>
    </r>
    <rPh sb="0" eb="2">
      <t>テイセイ</t>
    </rPh>
    <rPh sb="2" eb="4">
      <t>ブンセキ</t>
    </rPh>
    <phoneticPr fontId="1"/>
  </si>
  <si>
    <r>
      <t>納期</t>
    </r>
    <r>
      <rPr>
        <b/>
        <sz val="16"/>
        <color rgb="FF00B050"/>
        <rFont val="ＭＳ Ｐゴシック"/>
        <family val="3"/>
        <charset val="128"/>
      </rPr>
      <t>(必須)※</t>
    </r>
    <phoneticPr fontId="1"/>
  </si>
  <si>
    <r>
      <t>追加定量分析の有無</t>
    </r>
    <r>
      <rPr>
        <b/>
        <sz val="16"/>
        <color rgb="FF00B050"/>
        <rFont val="ＭＳ Ｐゴシック"/>
        <family val="3"/>
        <charset val="128"/>
      </rPr>
      <t>(必須)※</t>
    </r>
    <r>
      <rPr>
        <sz val="12"/>
        <rFont val="ＭＳ Ｐゴシック"/>
        <family val="3"/>
        <charset val="128"/>
      </rPr>
      <t xml:space="preserve">
</t>
    </r>
    <r>
      <rPr>
        <sz val="10"/>
        <color rgb="FFFF0000"/>
        <rFont val="ＭＳ Ｐゴシック"/>
        <family val="3"/>
        <charset val="128"/>
      </rPr>
      <t>(定性分析結果"有"時、定量分析が必要な方は"有"に変更ください)</t>
    </r>
    <rPh sb="25" eb="26">
      <t>トキ</t>
    </rPh>
    <rPh sb="32" eb="34">
      <t>ヒツヨウ</t>
    </rPh>
    <rPh sb="35" eb="36">
      <t>カタ</t>
    </rPh>
    <rPh sb="38" eb="39">
      <t>ア</t>
    </rPh>
    <rPh sb="41" eb="43">
      <t>ヘンコウ</t>
    </rPh>
    <phoneticPr fontId="1"/>
  </si>
  <si>
    <r>
      <t xml:space="preserve">工事件名・物件名称
</t>
    </r>
    <r>
      <rPr>
        <sz val="9"/>
        <rFont val="ＭＳ Ｐゴシック"/>
        <family val="3"/>
        <charset val="128"/>
      </rPr>
      <t>(ご指定がない場合は「アスベスト含有調査」とさせていただきます。)</t>
    </r>
    <rPh sb="0" eb="4">
      <t>コウジケンメイ</t>
    </rPh>
    <rPh sb="5" eb="7">
      <t>ブッケン</t>
    </rPh>
    <rPh sb="7" eb="9">
      <t>メイショウ</t>
    </rPh>
    <phoneticPr fontId="1"/>
  </si>
  <si>
    <t>建屋用途</t>
    <rPh sb="0" eb="2">
      <t>タテヤ</t>
    </rPh>
    <rPh sb="2" eb="4">
      <t>ヨウト</t>
    </rPh>
    <phoneticPr fontId="1"/>
  </si>
  <si>
    <t>〇〇〇〇〇株式会社</t>
    <phoneticPr fontId="1"/>
  </si>
  <si>
    <t>JIS A1481-1 / JIS A1481-2</t>
    <phoneticPr fontId="1"/>
  </si>
  <si>
    <t>無/ 有</t>
    <phoneticPr fontId="1"/>
  </si>
  <si>
    <t>パールビル　アスベスト含有調査</t>
    <rPh sb="11" eb="13">
      <t>ガンユウ</t>
    </rPh>
    <rPh sb="13" eb="15">
      <t>チョウサ</t>
    </rPh>
    <phoneticPr fontId="1"/>
  </si>
  <si>
    <t>テナントビル</t>
    <phoneticPr fontId="1"/>
  </si>
  <si>
    <t>無</t>
    <rPh sb="0" eb="1">
      <t>ナシ</t>
    </rPh>
    <phoneticPr fontId="1"/>
  </si>
  <si>
    <t>試料No.</t>
    <rPh sb="0" eb="2">
      <t>シリョウ</t>
    </rPh>
    <phoneticPr fontId="1"/>
  </si>
  <si>
    <r>
      <t xml:space="preserve"> 試 料 情 報 （ 報 告 書 記 載 事 項 ）</t>
    </r>
    <r>
      <rPr>
        <b/>
        <u/>
        <sz val="26"/>
        <color rgb="FFFF0000"/>
        <rFont val="ＭＳ Ｐゴシック"/>
        <family val="3"/>
        <charset val="128"/>
      </rPr>
      <t>※1行/1検体としてご入力ください。</t>
    </r>
    <r>
      <rPr>
        <b/>
        <u/>
        <sz val="18"/>
        <color rgb="FFFF0000"/>
        <rFont val="ＭＳ Ｐゴシック"/>
        <family val="3"/>
        <charset val="128"/>
      </rPr>
      <t>(1検体毎に分析料金が発生いたしますのでご注意ください)</t>
    </r>
    <rPh sb="46" eb="48">
      <t>ケンタイ</t>
    </rPh>
    <rPh sb="48" eb="49">
      <t>ゴト</t>
    </rPh>
    <rPh sb="50" eb="52">
      <t>ブンセキ</t>
    </rPh>
    <rPh sb="52" eb="54">
      <t>リョウキン</t>
    </rPh>
    <rPh sb="55" eb="57">
      <t>ハッセイ</t>
    </rPh>
    <rPh sb="65" eb="67">
      <t>チュウイ</t>
    </rPh>
    <phoneticPr fontId="1"/>
  </si>
  <si>
    <r>
      <t>採取年月日</t>
    </r>
    <r>
      <rPr>
        <b/>
        <sz val="16"/>
        <color rgb="FF00B050"/>
        <rFont val="ＭＳ Ｐゴシック"/>
        <family val="3"/>
        <charset val="128"/>
      </rPr>
      <t>(必須)※</t>
    </r>
    <rPh sb="0" eb="2">
      <t>サイシュ</t>
    </rPh>
    <rPh sb="2" eb="5">
      <t>ネンガッピ</t>
    </rPh>
    <phoneticPr fontId="1"/>
  </si>
  <si>
    <r>
      <t>建材名称</t>
    </r>
    <r>
      <rPr>
        <b/>
        <sz val="16"/>
        <color rgb="FF00B050"/>
        <rFont val="ＭＳ Ｐゴシック"/>
        <family val="3"/>
        <charset val="128"/>
      </rPr>
      <t>(必須)※</t>
    </r>
    <rPh sb="0" eb="2">
      <t>ケンザイ</t>
    </rPh>
    <rPh sb="2" eb="4">
      <t>メイショウ</t>
    </rPh>
    <phoneticPr fontId="1"/>
  </si>
  <si>
    <r>
      <t>建屋名・部屋名</t>
    </r>
    <r>
      <rPr>
        <b/>
        <sz val="16"/>
        <color rgb="FF00B050"/>
        <rFont val="ＭＳ Ｐゴシック"/>
        <family val="3"/>
        <charset val="128"/>
      </rPr>
      <t>(必須)※</t>
    </r>
    <rPh sb="0" eb="2">
      <t>タテヤ</t>
    </rPh>
    <rPh sb="2" eb="3">
      <t>メイ</t>
    </rPh>
    <rPh sb="4" eb="7">
      <t>ヘヤメイ</t>
    </rPh>
    <phoneticPr fontId="1"/>
  </si>
  <si>
    <r>
      <t>施工年</t>
    </r>
    <r>
      <rPr>
        <b/>
        <sz val="16"/>
        <color rgb="FF00B050"/>
        <rFont val="ＭＳ Ｐゴシック"/>
        <family val="3"/>
        <charset val="128"/>
      </rPr>
      <t>(必須)※</t>
    </r>
    <r>
      <rPr>
        <sz val="12"/>
        <rFont val="ＭＳ Ｐゴシック"/>
        <family val="3"/>
        <charset val="128"/>
      </rPr>
      <t xml:space="preserve">
</t>
    </r>
    <r>
      <rPr>
        <b/>
        <sz val="11"/>
        <rFont val="ＭＳ Ｐゴシック"/>
        <family val="3"/>
        <charset val="128"/>
      </rPr>
      <t>(わからない場合は、 - を入力
お願いいたします。)</t>
    </r>
    <rPh sb="0" eb="2">
      <t>セコウ</t>
    </rPh>
    <rPh sb="15" eb="17">
      <t>バアイ</t>
    </rPh>
    <rPh sb="23" eb="25">
      <t>ニュウリョク</t>
    </rPh>
    <rPh sb="27" eb="28">
      <t>ネガ</t>
    </rPh>
    <phoneticPr fontId="1"/>
  </si>
  <si>
    <r>
      <t>採取部位</t>
    </r>
    <r>
      <rPr>
        <b/>
        <sz val="16"/>
        <color rgb="FF00B050"/>
        <rFont val="ＭＳ Ｐゴシック"/>
        <family val="3"/>
        <charset val="128"/>
      </rPr>
      <t>(必須)※</t>
    </r>
    <rPh sb="0" eb="2">
      <t>サイシュ</t>
    </rPh>
    <rPh sb="2" eb="4">
      <t>ブイ</t>
    </rPh>
    <phoneticPr fontId="1"/>
  </si>
  <si>
    <r>
      <t>所在地</t>
    </r>
    <r>
      <rPr>
        <b/>
        <sz val="16"/>
        <color rgb="FF00B050"/>
        <rFont val="ＭＳ Ｐゴシック"/>
        <family val="3"/>
        <charset val="128"/>
      </rPr>
      <t>(必須)※</t>
    </r>
    <rPh sb="0" eb="3">
      <t>ショザイチ</t>
    </rPh>
    <phoneticPr fontId="1"/>
  </si>
  <si>
    <r>
      <t>採取者</t>
    </r>
    <r>
      <rPr>
        <b/>
        <sz val="16"/>
        <color rgb="FF00B050"/>
        <rFont val="ＭＳ Ｐゴシック"/>
        <family val="3"/>
        <charset val="128"/>
      </rPr>
      <t>(必須)※</t>
    </r>
    <r>
      <rPr>
        <sz val="12"/>
        <rFont val="ＭＳ Ｐゴシック"/>
        <family val="3"/>
        <charset val="128"/>
      </rPr>
      <t xml:space="preserve">
</t>
    </r>
    <r>
      <rPr>
        <sz val="10"/>
        <rFont val="ＭＳ Ｐゴシック"/>
        <family val="3"/>
        <charset val="128"/>
      </rPr>
      <t>(お名前は氏名でお願いいたします。)</t>
    </r>
    <rPh sb="0" eb="2">
      <t>サイシュ</t>
    </rPh>
    <rPh sb="2" eb="3">
      <t>シャ</t>
    </rPh>
    <rPh sb="11" eb="13">
      <t>ナマエ</t>
    </rPh>
    <rPh sb="14" eb="16">
      <t>シメイ</t>
    </rPh>
    <rPh sb="18" eb="19">
      <t>ネガ</t>
    </rPh>
    <phoneticPr fontId="1"/>
  </si>
  <si>
    <r>
      <t xml:space="preserve">採取箇所選定者
</t>
    </r>
    <r>
      <rPr>
        <b/>
        <sz val="16"/>
        <color rgb="FF00B050"/>
        <rFont val="ＭＳ Ｐゴシック"/>
        <family val="3"/>
        <charset val="128"/>
      </rPr>
      <t>(必須)※</t>
    </r>
    <r>
      <rPr>
        <sz val="11"/>
        <rFont val="ＭＳ Ｐゴシック"/>
        <family val="3"/>
        <charset val="128"/>
      </rPr>
      <t xml:space="preserve">
</t>
    </r>
    <r>
      <rPr>
        <sz val="10"/>
        <rFont val="ＭＳ Ｐゴシック"/>
        <family val="3"/>
        <charset val="128"/>
      </rPr>
      <t>(お名前は氏名でお願いいたします。)</t>
    </r>
    <rPh sb="0" eb="2">
      <t>サイシュ</t>
    </rPh>
    <rPh sb="2" eb="4">
      <t>カショ</t>
    </rPh>
    <rPh sb="4" eb="6">
      <t>センテイ</t>
    </rPh>
    <rPh sb="6" eb="7">
      <t>シャ</t>
    </rPh>
    <phoneticPr fontId="1"/>
  </si>
  <si>
    <r>
      <t xml:space="preserve">分析
方法
</t>
    </r>
    <r>
      <rPr>
        <b/>
        <sz val="9"/>
        <color rgb="FF00B050"/>
        <rFont val="ＭＳ Ｐゴシック"/>
        <family val="3"/>
        <charset val="128"/>
      </rPr>
      <t>(必須)※</t>
    </r>
    <phoneticPr fontId="1"/>
  </si>
  <si>
    <t>吹付け材</t>
    <rPh sb="0" eb="2">
      <t>フキツ</t>
    </rPh>
    <rPh sb="3" eb="4">
      <t>ザイ</t>
    </rPh>
    <phoneticPr fontId="1"/>
  </si>
  <si>
    <t>パールビル　2階</t>
    <rPh sb="7" eb="8">
      <t>カイ</t>
    </rPh>
    <phoneticPr fontId="1"/>
  </si>
  <si>
    <t>1984年6月1日(西暦記載)</t>
    <rPh sb="4" eb="5">
      <t>ネン</t>
    </rPh>
    <rPh sb="6" eb="7">
      <t>ガツ</t>
    </rPh>
    <rPh sb="8" eb="9">
      <t>ニチ</t>
    </rPh>
    <rPh sb="10" eb="12">
      <t>セイレキ</t>
    </rPh>
    <rPh sb="12" eb="14">
      <t>キサイ</t>
    </rPh>
    <phoneticPr fontId="1"/>
  </si>
  <si>
    <t>天井</t>
    <rPh sb="0" eb="2">
      <t>テンジョウ</t>
    </rPh>
    <phoneticPr fontId="1"/>
  </si>
  <si>
    <t>石川県金沢市高畠3丁目76番地</t>
    <rPh sb="0" eb="8">
      <t>イシカワケンカナザワシタカバタケ</t>
    </rPh>
    <rPh sb="9" eb="10">
      <t>チョウ</t>
    </rPh>
    <rPh sb="10" eb="11">
      <t>メ</t>
    </rPh>
    <rPh sb="13" eb="15">
      <t>バンチ</t>
    </rPh>
    <phoneticPr fontId="1"/>
  </si>
  <si>
    <t>株式会社タイヨウ　太陽 太郎</t>
    <rPh sb="0" eb="4">
      <t>カブシキガイシャ</t>
    </rPh>
    <rPh sb="9" eb="11">
      <t>タイヨウ</t>
    </rPh>
    <rPh sb="12" eb="14">
      <t>タロウ</t>
    </rPh>
    <phoneticPr fontId="1"/>
  </si>
  <si>
    <t>分析方法</t>
  </si>
  <si>
    <t>建物用途</t>
  </si>
  <si>
    <t>試料数カウント</t>
  </si>
  <si>
    <t>5営業日(\19,800税込/1検体)</t>
    <rPh sb="1" eb="4">
      <t>エイギョウビ</t>
    </rPh>
    <rPh sb="12" eb="14">
      <t>ゼイコミ</t>
    </rPh>
    <rPh sb="16" eb="18">
      <t>ケンタイ</t>
    </rPh>
    <phoneticPr fontId="1"/>
  </si>
  <si>
    <t>住宅</t>
    <rPh sb="0" eb="2">
      <t>ジュウタク</t>
    </rPh>
    <phoneticPr fontId="57"/>
  </si>
  <si>
    <t>10営業日(\17,600税込/1検体)</t>
    <rPh sb="2" eb="5">
      <t>エイギョウビ</t>
    </rPh>
    <rPh sb="13" eb="15">
      <t>ゼイコミ</t>
    </rPh>
    <rPh sb="17" eb="19">
      <t>ケンタイ</t>
    </rPh>
    <phoneticPr fontId="1"/>
  </si>
  <si>
    <t>壁</t>
    <rPh sb="0" eb="1">
      <t>カベ</t>
    </rPh>
    <phoneticPr fontId="1"/>
  </si>
  <si>
    <t>集合住宅</t>
    <rPh sb="0" eb="2">
      <t>シュウゴウ</t>
    </rPh>
    <rPh sb="2" eb="4">
      <t>ジュウタク</t>
    </rPh>
    <phoneticPr fontId="57"/>
  </si>
  <si>
    <t>5営業日(\26,400税込/1検体)</t>
    <rPh sb="1" eb="4">
      <t>エイギョウビ</t>
    </rPh>
    <rPh sb="12" eb="14">
      <t>ゼイコミ</t>
    </rPh>
    <rPh sb="16" eb="18">
      <t>ケンタイ</t>
    </rPh>
    <phoneticPr fontId="1"/>
  </si>
  <si>
    <t>床</t>
    <rPh sb="0" eb="1">
      <t>ユカ</t>
    </rPh>
    <phoneticPr fontId="1"/>
  </si>
  <si>
    <t>オフィスビル</t>
    <phoneticPr fontId="57"/>
  </si>
  <si>
    <t>10営業日(\24,200税込/1検体)</t>
    <rPh sb="2" eb="5">
      <t>エイギョウビ</t>
    </rPh>
    <rPh sb="13" eb="15">
      <t>ゼイコミ</t>
    </rPh>
    <rPh sb="17" eb="19">
      <t>ケンタイ</t>
    </rPh>
    <phoneticPr fontId="1"/>
  </si>
  <si>
    <t>巾木</t>
    <rPh sb="0" eb="2">
      <t>ハバキ</t>
    </rPh>
    <phoneticPr fontId="1"/>
  </si>
  <si>
    <t>商業ビル</t>
    <rPh sb="0" eb="2">
      <t>ショウギョウ</t>
    </rPh>
    <phoneticPr fontId="57"/>
  </si>
  <si>
    <t>5営業日(-1:\19,800税込/1検体 ／ -2:\26,400税込/1検体)</t>
    <rPh sb="1" eb="4">
      <t>エイギョウビ</t>
    </rPh>
    <rPh sb="15" eb="17">
      <t>ゼイコミ</t>
    </rPh>
    <rPh sb="19" eb="21">
      <t>ケンタイ</t>
    </rPh>
    <rPh sb="34" eb="36">
      <t>ゼイコミ</t>
    </rPh>
    <rPh sb="38" eb="40">
      <t>ケンタイ</t>
    </rPh>
    <phoneticPr fontId="1"/>
  </si>
  <si>
    <t>外壁</t>
    <rPh sb="0" eb="2">
      <t>ガイヘキ</t>
    </rPh>
    <phoneticPr fontId="1"/>
  </si>
  <si>
    <t>幼稚園</t>
    <rPh sb="0" eb="3">
      <t>ヨウチエン</t>
    </rPh>
    <phoneticPr fontId="57"/>
  </si>
  <si>
    <t>10営業日(-1:\17,600税込/1検体 ／ -2:\24,200税込/1検体)</t>
    <rPh sb="2" eb="5">
      <t>エイギョウビ</t>
    </rPh>
    <rPh sb="16" eb="18">
      <t>ゼイコミ</t>
    </rPh>
    <rPh sb="20" eb="22">
      <t>ケンタイ</t>
    </rPh>
    <rPh sb="35" eb="37">
      <t>ゼイコミ</t>
    </rPh>
    <rPh sb="39" eb="41">
      <t>ケンタイ</t>
    </rPh>
    <phoneticPr fontId="1"/>
  </si>
  <si>
    <t>保育所</t>
    <phoneticPr fontId="57"/>
  </si>
  <si>
    <t>小学校</t>
    <phoneticPr fontId="57"/>
  </si>
  <si>
    <t>輸入珪藻土（石綿則第46条の2第1項の規定に基づく報告書様式)</t>
  </si>
  <si>
    <t>中学校</t>
    <rPh sb="0" eb="3">
      <t>ショウチュウガッコウ</t>
    </rPh>
    <phoneticPr fontId="57"/>
  </si>
  <si>
    <t>有(+\11.000税込/1検体)</t>
    <rPh sb="0" eb="1">
      <t>アリ</t>
    </rPh>
    <rPh sb="10" eb="12">
      <t>ゼイコミ</t>
    </rPh>
    <rPh sb="14" eb="16">
      <t>ケンタイ</t>
    </rPh>
    <phoneticPr fontId="1"/>
  </si>
  <si>
    <t>高等学校</t>
    <rPh sb="0" eb="4">
      <t>コウトウガッコウ</t>
    </rPh>
    <phoneticPr fontId="57"/>
  </si>
  <si>
    <r>
      <t>-1及び-2混在
(</t>
    </r>
    <r>
      <rPr>
        <sz val="11"/>
        <color rgb="FFFF0000"/>
        <rFont val="ＭＳ Ｐゴシック"/>
        <family val="3"/>
        <charset val="128"/>
      </rPr>
      <t>試料情報の分析方法欄(セルJ68以降)に個別記載必要</t>
    </r>
    <r>
      <rPr>
        <sz val="11"/>
        <rFont val="ＭＳ Ｐゴシック"/>
        <family val="3"/>
        <charset val="128"/>
      </rPr>
      <t>)</t>
    </r>
    <rPh sb="2" eb="3">
      <t>オヨ</t>
    </rPh>
    <rPh sb="6" eb="8">
      <t>コンザイ</t>
    </rPh>
    <rPh sb="10" eb="12">
      <t>シリョウ</t>
    </rPh>
    <rPh sb="12" eb="14">
      <t>ジョウホウ</t>
    </rPh>
    <rPh sb="15" eb="17">
      <t>ブンセキ</t>
    </rPh>
    <rPh sb="17" eb="19">
      <t>ホウホウ</t>
    </rPh>
    <rPh sb="19" eb="20">
      <t>ラン</t>
    </rPh>
    <rPh sb="26" eb="28">
      <t>イコウ</t>
    </rPh>
    <rPh sb="30" eb="32">
      <t>コベツ</t>
    </rPh>
    <rPh sb="32" eb="34">
      <t>キサイ</t>
    </rPh>
    <rPh sb="34" eb="36">
      <t>ヒツヨウ</t>
    </rPh>
    <phoneticPr fontId="1"/>
  </si>
  <si>
    <t>学校</t>
    <phoneticPr fontId="57"/>
  </si>
  <si>
    <t>福祉施設</t>
    <rPh sb="0" eb="4">
      <t>フクシシセツ</t>
    </rPh>
    <phoneticPr fontId="57"/>
  </si>
  <si>
    <t>病院</t>
    <rPh sb="0" eb="2">
      <t>ビョウイン</t>
    </rPh>
    <phoneticPr fontId="57"/>
  </si>
  <si>
    <t>郵便局</t>
    <rPh sb="0" eb="3">
      <t>ユウビンキョク</t>
    </rPh>
    <phoneticPr fontId="57"/>
  </si>
  <si>
    <t>警察署</t>
    <rPh sb="0" eb="3">
      <t>ケイサツショ</t>
    </rPh>
    <phoneticPr fontId="57"/>
  </si>
  <si>
    <t>公衆便所</t>
    <rPh sb="0" eb="4">
      <t>コウシュウベンジョ</t>
    </rPh>
    <phoneticPr fontId="57"/>
  </si>
  <si>
    <t>店舗</t>
    <rPh sb="0" eb="2">
      <t>テンポ</t>
    </rPh>
    <phoneticPr fontId="57"/>
  </si>
  <si>
    <t>商業施設</t>
    <rPh sb="0" eb="4">
      <t>ショウギョウシセツ</t>
    </rPh>
    <phoneticPr fontId="57"/>
  </si>
  <si>
    <t>事務所</t>
    <rPh sb="0" eb="3">
      <t>ジムショ</t>
    </rPh>
    <phoneticPr fontId="57"/>
  </si>
  <si>
    <t>倉庫</t>
    <rPh sb="0" eb="2">
      <t>ソウコ</t>
    </rPh>
    <phoneticPr fontId="57"/>
  </si>
  <si>
    <t>工場</t>
    <rPh sb="0" eb="2">
      <t>コウジョウ</t>
    </rPh>
    <phoneticPr fontId="57"/>
  </si>
  <si>
    <t>住所分割</t>
    <rPh sb="0" eb="4">
      <t>ジュウショブンカツ</t>
    </rPh>
    <phoneticPr fontId="1"/>
  </si>
  <si>
    <t>元</t>
    <rPh sb="0" eb="1">
      <t>モト</t>
    </rPh>
    <phoneticPr fontId="1"/>
  </si>
  <si>
    <t>13.12.23.14.55</t>
    <phoneticPr fontId="1"/>
  </si>
  <si>
    <t>住所1</t>
    <rPh sb="0" eb="2">
      <t>ジュウショ</t>
    </rPh>
    <phoneticPr fontId="1"/>
  </si>
  <si>
    <t>住所2</t>
    <rPh sb="0" eb="2">
      <t>ジュウショ</t>
    </rPh>
    <phoneticPr fontId="1"/>
  </si>
  <si>
    <t>住所3</t>
    <rPh sb="0" eb="2">
      <t>ジュウショ</t>
    </rPh>
    <phoneticPr fontId="1"/>
  </si>
  <si>
    <t>住所4</t>
    <rPh sb="0" eb="2">
      <t>ジュウショ</t>
    </rPh>
    <phoneticPr fontId="1"/>
  </si>
  <si>
    <t>住所5</t>
    <rPh sb="0" eb="2">
      <t>ジュウショ</t>
    </rPh>
    <phoneticPr fontId="1"/>
  </si>
  <si>
    <t>↑分析方法</t>
    <rPh sb="1" eb="3">
      <t>ブンセキ</t>
    </rPh>
    <rPh sb="3" eb="5">
      <t>ホウホウ</t>
    </rPh>
    <phoneticPr fontId="1"/>
  </si>
  <si>
    <t>↑納期</t>
    <rPh sb="1" eb="3">
      <t>ノウキ</t>
    </rPh>
    <phoneticPr fontId="1"/>
  </si>
  <si>
    <t>↑定量</t>
    <rPh sb="1" eb="3">
      <t>テイリョウ</t>
    </rPh>
    <phoneticPr fontId="1"/>
  </si>
  <si>
    <t>試料番号</t>
    <rPh sb="0" eb="4">
      <t>シリョウバンゴウ</t>
    </rPh>
    <phoneticPr fontId="1"/>
  </si>
  <si>
    <t>試料毎の
分析方法</t>
    <rPh sb="0" eb="2">
      <t>シリョウ</t>
    </rPh>
    <rPh sb="2" eb="3">
      <t>ゴト</t>
    </rPh>
    <rPh sb="5" eb="7">
      <t>ブンセキ</t>
    </rPh>
    <rPh sb="7" eb="9">
      <t>ホウホウ</t>
    </rPh>
    <phoneticPr fontId="1"/>
  </si>
  <si>
    <t>納期</t>
    <rPh sb="0" eb="2">
      <t>ノウキ</t>
    </rPh>
    <phoneticPr fontId="1"/>
  </si>
  <si>
    <t>納期ID</t>
    <rPh sb="0" eb="2">
      <t>ノウキ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</si>
</sst>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62"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2"/>
      <color rgb="FFFF0000"/>
      <name val="ＭＳ Ｐゴシック"/>
      <family val="3"/>
      <charset val="128"/>
    </font>
    <font>
      <sz val="14"/>
      <color rgb="FFFF0000"/>
      <name val="ＭＳ Ｐゴシック"/>
      <family val="3"/>
      <charset val="128"/>
    </font>
    <font>
      <u/>
      <sz val="11"/>
      <color theme="10"/>
      <name val="ＭＳ Ｐゴシック"/>
      <family val="3"/>
      <charset val="128"/>
    </font>
    <font>
      <sz val="11"/>
      <color theme="0"/>
      <name val="ＭＳ Ｐゴシック"/>
      <family val="3"/>
      <charset val="128"/>
    </font>
    <font>
      <b/>
      <sz val="26"/>
      <name val="ＭＳ Ｐゴシック"/>
      <family val="3"/>
      <charset val="128"/>
    </font>
    <font>
      <sz val="14"/>
      <color theme="1"/>
      <name val="ＭＳ Ｐゴシック"/>
      <family val="3"/>
      <charset val="128"/>
    </font>
    <font>
      <sz val="16"/>
      <color rgb="FFFF0000"/>
      <name val="ＭＳ Ｐゴシック"/>
      <family val="3"/>
      <charset val="128"/>
    </font>
    <font>
      <sz val="18"/>
      <color theme="3"/>
      <name val="游ゴシック Light"/>
      <family val="2"/>
      <charset val="128"/>
      <scheme val="major"/>
    </font>
    <font>
      <sz val="6"/>
      <name val="游ゴシック"/>
      <family val="3"/>
      <charset val="128"/>
      <scheme val="minor"/>
    </font>
    <font>
      <b/>
      <u/>
      <sz val="18"/>
      <name val="ＭＳ Ｐゴシック"/>
      <family val="3"/>
      <charset val="128"/>
    </font>
    <font>
      <sz val="11"/>
      <color theme="1"/>
      <name val="游ゴシック"/>
      <family val="2"/>
      <scheme val="minor"/>
    </font>
    <font>
      <u/>
      <sz val="14"/>
      <color theme="10"/>
      <name val="ＭＳ Ｐゴシック"/>
      <family val="3"/>
      <charset val="128"/>
    </font>
    <font>
      <sz val="16"/>
      <name val="ＭＳ Ｐゴシック"/>
      <family val="3"/>
      <charset val="128"/>
    </font>
    <font>
      <u/>
      <sz val="16"/>
      <color theme="10"/>
      <name val="ＭＳ Ｐゴシック"/>
      <family val="3"/>
      <charset val="128"/>
    </font>
    <font>
      <sz val="18"/>
      <name val="ＭＳ Ｐゴシック"/>
      <family val="3"/>
      <charset val="128"/>
    </font>
    <font>
      <b/>
      <sz val="22"/>
      <name val="ＭＳ Ｐゴシック"/>
      <family val="3"/>
      <charset val="128"/>
    </font>
    <font>
      <b/>
      <sz val="20"/>
      <name val="ＭＳ Ｐゴシック"/>
      <family val="3"/>
      <charset val="128"/>
    </font>
    <font>
      <b/>
      <u/>
      <sz val="24"/>
      <color theme="10"/>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b/>
      <sz val="11"/>
      <color rgb="FFFF0000"/>
      <name val="ＭＳ Ｐゴシック"/>
      <family val="3"/>
      <charset val="128"/>
    </font>
    <font>
      <b/>
      <sz val="16"/>
      <color theme="1"/>
      <name val="ＭＳ Ｐゴシック"/>
      <family val="3"/>
      <charset val="128"/>
    </font>
    <font>
      <sz val="16"/>
      <color theme="1"/>
      <name val="ＭＳ Ｐゴシック"/>
      <family val="3"/>
      <charset val="128"/>
    </font>
    <font>
      <sz val="24"/>
      <color rgb="FFFF0000"/>
      <name val="ＭＳ Ｐゴシック"/>
      <family val="3"/>
      <charset val="128"/>
    </font>
    <font>
      <b/>
      <sz val="24"/>
      <color rgb="FFFF0000"/>
      <name val="ＭＳ Ｐゴシック"/>
      <family val="3"/>
      <charset val="128"/>
    </font>
    <font>
      <u/>
      <sz val="16"/>
      <color theme="1"/>
      <name val="ＭＳ Ｐゴシック"/>
      <family val="3"/>
      <charset val="128"/>
    </font>
    <font>
      <u/>
      <sz val="16"/>
      <name val="ＭＳ Ｐゴシック"/>
      <family val="3"/>
      <charset val="128"/>
    </font>
    <font>
      <b/>
      <sz val="18"/>
      <name val="ＭＳ Ｐゴシック"/>
      <family val="3"/>
      <charset val="128"/>
    </font>
    <font>
      <b/>
      <sz val="18"/>
      <color theme="1"/>
      <name val="ＭＳ Ｐゴシック"/>
      <family val="3"/>
      <charset val="128"/>
    </font>
    <font>
      <b/>
      <sz val="16"/>
      <color rgb="FF333333"/>
      <name val="ＭＳ Ｐゴシック"/>
      <family val="3"/>
      <charset val="128"/>
    </font>
    <font>
      <sz val="16"/>
      <color rgb="FF333333"/>
      <name val="ＭＳ Ｐゴシック"/>
      <family val="3"/>
      <charset val="128"/>
    </font>
    <font>
      <b/>
      <sz val="16"/>
      <color rgb="FFFF0000"/>
      <name val="ＭＳ Ｐゴシック"/>
      <family val="3"/>
      <charset val="128"/>
    </font>
    <font>
      <b/>
      <u/>
      <sz val="16"/>
      <color rgb="FFFF0000"/>
      <name val="ＭＳ Ｐゴシック"/>
      <family val="3"/>
      <charset val="128"/>
    </font>
    <font>
      <b/>
      <sz val="14"/>
      <color rgb="FFFF0000"/>
      <name val="ＭＳ Ｐゴシック"/>
      <family val="3"/>
      <charset val="128"/>
    </font>
    <font>
      <b/>
      <sz val="12"/>
      <color rgb="FFFF0000"/>
      <name val="ＭＳ Ｐゴシック"/>
      <family val="3"/>
      <charset val="128"/>
    </font>
    <font>
      <b/>
      <sz val="14"/>
      <color rgb="FF333333"/>
      <name val="ＭＳ Ｐゴシック"/>
      <family val="3"/>
      <charset val="128"/>
    </font>
    <font>
      <b/>
      <u/>
      <sz val="16"/>
      <color rgb="FF333333"/>
      <name val="ＭＳ Ｐゴシック"/>
      <family val="3"/>
      <charset val="128"/>
    </font>
    <font>
      <b/>
      <sz val="12"/>
      <color rgb="FF333333"/>
      <name val="ＭＳ Ｐゴシック"/>
      <family val="3"/>
      <charset val="128"/>
    </font>
    <font>
      <sz val="14"/>
      <color rgb="FF333333"/>
      <name val="ＭＳ Ｐゴシック"/>
      <family val="3"/>
      <charset val="128"/>
    </font>
    <font>
      <b/>
      <sz val="18"/>
      <color rgb="FFFF0000"/>
      <name val="ＭＳ Ｐゴシック"/>
      <family val="3"/>
      <charset val="128"/>
    </font>
    <font>
      <sz val="11"/>
      <color rgb="FFFF0000"/>
      <name val="ＭＳ Ｐゴシック"/>
      <family val="3"/>
      <charset val="128"/>
    </font>
    <font>
      <b/>
      <sz val="16"/>
      <color rgb="FF00B050"/>
      <name val="ＭＳ Ｐゴシック"/>
      <family val="3"/>
      <charset val="128"/>
    </font>
    <font>
      <sz val="12"/>
      <color indexed="81"/>
      <name val="ＭＳ Ｐ明朝"/>
      <family val="1"/>
      <charset val="128"/>
    </font>
    <font>
      <sz val="12"/>
      <color rgb="FF00B050"/>
      <name val="ＭＳ Ｐゴシック"/>
      <family val="3"/>
      <charset val="128"/>
    </font>
    <font>
      <sz val="10"/>
      <color rgb="FFFF0000"/>
      <name val="ＭＳ Ｐゴシック"/>
      <family val="3"/>
      <charset val="128"/>
    </font>
    <font>
      <b/>
      <sz val="20"/>
      <color rgb="FFFFC000"/>
      <name val="ＭＳ Ｐゴシック"/>
      <family val="3"/>
      <charset val="128"/>
    </font>
    <font>
      <b/>
      <sz val="12"/>
      <name val="ＭＳ Ｐゴシック"/>
      <family val="3"/>
      <charset val="128"/>
    </font>
    <font>
      <b/>
      <sz val="9"/>
      <color rgb="FF00B050"/>
      <name val="ＭＳ Ｐゴシック"/>
      <family val="3"/>
      <charset val="128"/>
    </font>
    <font>
      <b/>
      <sz val="18"/>
      <color rgb="FF00B050"/>
      <name val="ＭＳ Ｐゴシック"/>
      <family val="3"/>
      <charset val="128"/>
    </font>
    <font>
      <b/>
      <sz val="24"/>
      <color rgb="FF00B050"/>
      <name val="ＭＳ Ｐゴシック"/>
      <family val="3"/>
      <charset val="128"/>
    </font>
    <font>
      <sz val="11"/>
      <color rgb="FF0070C0"/>
      <name val="ＭＳ Ｐゴシック"/>
      <family val="3"/>
      <charset val="128"/>
    </font>
    <font>
      <b/>
      <sz val="11"/>
      <color rgb="FF0070C0"/>
      <name val="ＭＳ Ｐゴシック"/>
      <family val="3"/>
      <charset val="128"/>
    </font>
    <font>
      <sz val="6"/>
      <name val="游ゴシック"/>
      <family val="2"/>
      <charset val="128"/>
      <scheme val="minor"/>
    </font>
    <font>
      <b/>
      <u/>
      <sz val="26"/>
      <color rgb="FFFF0000"/>
      <name val="ＭＳ Ｐゴシック"/>
      <family val="3"/>
      <charset val="128"/>
    </font>
    <font>
      <sz val="9"/>
      <name val="ＭＳ Ｐゴシック"/>
      <family val="3"/>
      <charset val="128"/>
    </font>
    <font>
      <b/>
      <u/>
      <sz val="18"/>
      <color rgb="FFFF0000"/>
      <name val="ＭＳ Ｐゴシック"/>
      <family val="3"/>
      <charset val="128"/>
    </font>
    <font>
      <b/>
      <sz val="14"/>
      <name val="ＭＳ Ｐゴシック"/>
      <family val="3"/>
      <charset val="128"/>
    </font>
  </fonts>
  <fills count="10">
    <fill>
      <patternFill patternType="none"/>
    </fill>
    <fill>
      <patternFill patternType="gray125"/>
    </fill>
    <fill>
      <patternFill patternType="solid">
        <fgColor theme="7" tint="0.59999389629810485"/>
        <bgColor indexed="64"/>
      </patternFill>
    </fill>
    <fill>
      <patternFill patternType="solid">
        <fgColor theme="7" tint="0.59999389629810485"/>
        <bgColor rgb="FF000000"/>
      </patternFill>
    </fill>
    <fill>
      <patternFill patternType="solid">
        <fgColor theme="7" tint="0.59996337778862885"/>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auto="1"/>
      </left>
      <right/>
      <top style="thin">
        <color indexed="64"/>
      </top>
      <bottom/>
      <diagonal/>
    </border>
    <border>
      <left/>
      <right style="medium">
        <color auto="1"/>
      </right>
      <top style="thin">
        <color indexed="64"/>
      </top>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indexed="64"/>
      </left>
      <right style="medium">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top/>
      <bottom style="thick">
        <color rgb="FFFF0000"/>
      </bottom>
      <diagonal/>
    </border>
    <border>
      <left style="thick">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style="thick">
        <color rgb="FFFF0000"/>
      </left>
      <right/>
      <top style="thick">
        <color rgb="FFFF0000"/>
      </top>
      <bottom style="thick">
        <color rgb="FFFF0000"/>
      </bottom>
      <diagonal/>
    </border>
  </borders>
  <cellStyleXfs count="6">
    <xf numFmtId="0" fontId="0" fillId="0" borderId="0">
      <alignment vertical="center"/>
    </xf>
    <xf numFmtId="0" fontId="6" fillId="0" borderId="0" applyNumberFormat="0" applyFill="0" applyBorder="0" applyAlignment="0" applyProtection="0">
      <alignment vertical="center"/>
    </xf>
    <xf numFmtId="0" fontId="14" fillId="0" borderId="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96">
    <xf numFmtId="0" fontId="0" fillId="0" borderId="0" xfId="0">
      <alignment vertical="center"/>
    </xf>
    <xf numFmtId="0" fontId="27" fillId="9" borderId="0" xfId="0" applyFont="1" applyFill="1" applyProtection="1">
      <alignment vertical="center"/>
      <protection locked="0"/>
    </xf>
    <xf numFmtId="0" fontId="9" fillId="0" borderId="0" xfId="0" applyFont="1" applyProtection="1">
      <alignment vertical="center"/>
      <protection locked="0"/>
    </xf>
    <xf numFmtId="0" fontId="3" fillId="0" borderId="0" xfId="0" applyFont="1" applyProtection="1">
      <alignment vertical="center"/>
      <protection locked="0"/>
    </xf>
    <xf numFmtId="177" fontId="3" fillId="0" borderId="0" xfId="0" applyNumberFormat="1" applyFont="1" applyAlignment="1" applyProtection="1">
      <alignment horizontal="left" vertical="center"/>
      <protection locked="0"/>
    </xf>
    <xf numFmtId="176" fontId="3" fillId="0" borderId="0" xfId="0" applyNumberFormat="1" applyFont="1" applyProtection="1">
      <alignment vertical="center"/>
      <protection locked="0"/>
    </xf>
    <xf numFmtId="0" fontId="0" fillId="9" borderId="0" xfId="0" applyFill="1" applyProtection="1">
      <alignment vertical="center"/>
      <protection locked="0"/>
    </xf>
    <xf numFmtId="0" fontId="0" fillId="0" borderId="0" xfId="0" applyProtection="1">
      <alignment vertical="center"/>
      <protection locked="0"/>
    </xf>
    <xf numFmtId="177" fontId="0" fillId="0" borderId="0" xfId="0" applyNumberFormat="1" applyAlignment="1" applyProtection="1">
      <alignment horizontal="left" vertical="center"/>
      <protection locked="0"/>
    </xf>
    <xf numFmtId="176" fontId="0" fillId="0" borderId="0" xfId="0" applyNumberFormat="1" applyProtection="1">
      <alignment vertical="center"/>
      <protection locked="0"/>
    </xf>
    <xf numFmtId="0" fontId="5" fillId="9" borderId="0" xfId="0" applyFont="1" applyFill="1" applyAlignment="1" applyProtection="1">
      <alignment horizontal="center" vertical="center"/>
      <protection locked="0"/>
    </xf>
    <xf numFmtId="0" fontId="9" fillId="0" borderId="8" xfId="0" applyFont="1" applyBorder="1" applyAlignment="1" applyProtection="1">
      <alignment vertical="center" shrinkToFit="1"/>
      <protection locked="0"/>
    </xf>
    <xf numFmtId="0" fontId="9" fillId="0" borderId="9" xfId="0" applyFont="1" applyBorder="1" applyAlignment="1" applyProtection="1">
      <alignment vertical="center" shrinkToFit="1"/>
      <protection locked="0"/>
    </xf>
    <xf numFmtId="0" fontId="10" fillId="0" borderId="0" xfId="0" applyFont="1" applyProtection="1">
      <alignment vertical="center"/>
      <protection locked="0"/>
    </xf>
    <xf numFmtId="0" fontId="5" fillId="0" borderId="0" xfId="0" applyFont="1" applyProtection="1">
      <alignment vertical="center"/>
      <protection locked="0"/>
    </xf>
    <xf numFmtId="0" fontId="3" fillId="0" borderId="9" xfId="0" applyFont="1" applyBorder="1" applyAlignment="1" applyProtection="1">
      <alignment vertical="center" wrapText="1"/>
      <protection locked="0"/>
    </xf>
    <xf numFmtId="0" fontId="3" fillId="0" borderId="11" xfId="0" applyFont="1" applyBorder="1" applyProtection="1">
      <alignment vertical="center"/>
      <protection locked="0"/>
    </xf>
    <xf numFmtId="177" fontId="9" fillId="0" borderId="1" xfId="0" quotePrefix="1" applyNumberFormat="1" applyFont="1" applyBorder="1" applyAlignment="1" applyProtection="1">
      <alignment horizontal="left" vertical="center" shrinkToFit="1"/>
      <protection locked="0"/>
    </xf>
    <xf numFmtId="14" fontId="9" fillId="0" borderId="1" xfId="0" applyNumberFormat="1"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0" fontId="3" fillId="0" borderId="21" xfId="0" applyFont="1" applyBorder="1" applyAlignment="1" applyProtection="1">
      <alignment horizontal="left" vertical="center" shrinkToFit="1"/>
      <protection locked="0"/>
    </xf>
    <xf numFmtId="177" fontId="9" fillId="0" borderId="1" xfId="0" applyNumberFormat="1" applyFont="1" applyBorder="1" applyAlignment="1" applyProtection="1">
      <alignment horizontal="left" vertical="center" shrinkToFit="1"/>
      <protection locked="0"/>
    </xf>
    <xf numFmtId="177" fontId="9" fillId="0" borderId="2" xfId="0" applyNumberFormat="1"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14" fontId="9" fillId="0" borderId="2" xfId="0" applyNumberFormat="1" applyFont="1" applyBorder="1" applyAlignment="1" applyProtection="1">
      <alignment horizontal="left" vertical="center" shrinkToFit="1"/>
      <protection locked="0"/>
    </xf>
    <xf numFmtId="0" fontId="3" fillId="0" borderId="20" xfId="0" applyFont="1" applyBorder="1" applyProtection="1">
      <alignment vertical="center"/>
      <protection locked="0"/>
    </xf>
    <xf numFmtId="177" fontId="9" fillId="0" borderId="9" xfId="0" applyNumberFormat="1" applyFont="1" applyBorder="1" applyAlignment="1" applyProtection="1">
      <alignment horizontal="left" vertical="center" shrinkToFit="1"/>
      <protection locked="0"/>
    </xf>
    <xf numFmtId="14" fontId="9" fillId="0" borderId="9" xfId="0" applyNumberFormat="1"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6" fillId="0" borderId="26" xfId="5" applyFill="1" applyBorder="1" applyAlignment="1" applyProtection="1">
      <alignment vertical="center" shrinkToFit="1"/>
      <protection locked="0"/>
    </xf>
    <xf numFmtId="0" fontId="7" fillId="6" borderId="0" xfId="0" applyFont="1" applyFill="1" applyProtection="1">
      <alignment vertical="center"/>
      <protection locked="0"/>
    </xf>
    <xf numFmtId="0" fontId="3" fillId="0" borderId="7" xfId="0" applyFont="1" applyBorder="1" applyAlignment="1" applyProtection="1">
      <alignment horizontal="left" vertical="center" wrapText="1"/>
      <protection locked="0" hidden="1"/>
    </xf>
    <xf numFmtId="0" fontId="3" fillId="0" borderId="26" xfId="0" applyFont="1" applyBorder="1" applyAlignment="1" applyProtection="1">
      <alignment horizontal="left" vertical="center" wrapText="1"/>
      <protection locked="0" hidden="1"/>
    </xf>
    <xf numFmtId="0" fontId="6" fillId="5" borderId="7" xfId="5" applyFill="1" applyBorder="1" applyProtection="1">
      <alignment vertical="center"/>
    </xf>
    <xf numFmtId="49" fontId="9" fillId="0" borderId="1" xfId="0" applyNumberFormat="1" applyFont="1" applyBorder="1" applyAlignment="1" applyProtection="1">
      <alignment horizontal="left" vertical="center" shrinkToFit="1"/>
      <protection locked="0"/>
    </xf>
    <xf numFmtId="49" fontId="9" fillId="0" borderId="2" xfId="0" applyNumberFormat="1" applyFont="1" applyBorder="1" applyAlignment="1" applyProtection="1">
      <alignment horizontal="left" vertical="center" shrinkToFit="1"/>
      <protection locked="0"/>
    </xf>
    <xf numFmtId="49" fontId="9" fillId="0" borderId="9" xfId="0" applyNumberFormat="1" applyFont="1" applyBorder="1" applyAlignment="1" applyProtection="1">
      <alignment horizontal="left" vertical="center" shrinkToFit="1"/>
      <protection locked="0"/>
    </xf>
    <xf numFmtId="0" fontId="6" fillId="9" borderId="0" xfId="5" applyFill="1" applyProtection="1">
      <alignment vertical="center"/>
    </xf>
    <xf numFmtId="0" fontId="2" fillId="2" borderId="1"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6" xfId="0" applyFont="1" applyFill="1" applyBorder="1">
      <alignment vertical="center"/>
    </xf>
    <xf numFmtId="0" fontId="4" fillId="5" borderId="1" xfId="0" applyFont="1" applyFill="1" applyBorder="1">
      <alignment vertical="center"/>
    </xf>
    <xf numFmtId="0" fontId="5" fillId="9" borderId="0" xfId="0" applyFont="1" applyFill="1" applyAlignment="1">
      <alignment horizontal="center" vertical="center"/>
    </xf>
    <xf numFmtId="0" fontId="51" fillId="2" borderId="6"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1" xfId="0" quotePrefix="1" applyFont="1" applyFill="1" applyBorder="1" applyAlignment="1">
      <alignment vertical="center" wrapText="1"/>
    </xf>
    <xf numFmtId="0" fontId="2" fillId="3" borderId="21" xfId="0" applyFont="1" applyFill="1" applyBorder="1" applyAlignment="1">
      <alignment horizontal="center" vertical="center" wrapText="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1" xfId="0" applyBorder="1">
      <alignment vertical="center"/>
    </xf>
    <xf numFmtId="0" fontId="3" fillId="0" borderId="0" xfId="0" applyFont="1">
      <alignment vertical="center"/>
    </xf>
    <xf numFmtId="0" fontId="0" fillId="0" borderId="0" xfId="0" applyAlignment="1">
      <alignment horizontal="center" vertical="center"/>
    </xf>
    <xf numFmtId="0" fontId="0" fillId="7" borderId="13" xfId="0" applyFill="1" applyBorder="1">
      <alignment vertical="center"/>
    </xf>
    <xf numFmtId="0" fontId="9" fillId="0" borderId="1" xfId="0" applyFont="1" applyBorder="1" applyAlignment="1">
      <alignment horizontal="left" vertical="center" shrinkToFit="1"/>
    </xf>
    <xf numFmtId="0" fontId="0" fillId="7" borderId="0" xfId="0" applyFill="1">
      <alignment vertical="center"/>
    </xf>
    <xf numFmtId="0" fontId="3" fillId="0" borderId="1" xfId="0" applyFont="1" applyBorder="1" applyAlignment="1">
      <alignment horizontal="left" vertical="center" shrinkToFit="1"/>
    </xf>
    <xf numFmtId="0" fontId="0" fillId="7" borderId="12" xfId="0" applyFill="1" applyBorder="1">
      <alignment vertical="center"/>
    </xf>
    <xf numFmtId="0" fontId="0" fillId="7" borderId="15" xfId="0" applyFill="1" applyBorder="1">
      <alignment vertical="center"/>
    </xf>
    <xf numFmtId="0" fontId="0" fillId="7" borderId="15" xfId="0" quotePrefix="1" applyFill="1" applyBorder="1" applyAlignment="1">
      <alignment vertical="center" wrapText="1"/>
    </xf>
    <xf numFmtId="0" fontId="0" fillId="7" borderId="17" xfId="0" applyFill="1" applyBorder="1">
      <alignment vertical="center"/>
    </xf>
    <xf numFmtId="0" fontId="0" fillId="7" borderId="18" xfId="0" applyFill="1" applyBorder="1">
      <alignment vertical="center"/>
    </xf>
    <xf numFmtId="0" fontId="16" fillId="9" borderId="0" xfId="0" applyFont="1" applyFill="1" applyProtection="1">
      <alignment vertical="center"/>
      <protection locked="0"/>
    </xf>
    <xf numFmtId="0" fontId="9" fillId="9" borderId="0" xfId="0" applyFont="1" applyFill="1">
      <alignment vertical="center"/>
    </xf>
    <xf numFmtId="0" fontId="26" fillId="9" borderId="0" xfId="0" applyFont="1" applyFill="1">
      <alignment vertical="center"/>
    </xf>
    <xf numFmtId="0" fontId="27" fillId="9" borderId="0" xfId="0" applyFont="1" applyFill="1">
      <alignment vertical="center"/>
    </xf>
    <xf numFmtId="0" fontId="9" fillId="0" borderId="0" xfId="0" applyFont="1">
      <alignment vertical="center"/>
    </xf>
    <xf numFmtId="0" fontId="30" fillId="9" borderId="0" xfId="0" applyFont="1" applyFill="1">
      <alignment vertical="center"/>
    </xf>
    <xf numFmtId="0" fontId="27" fillId="9" borderId="0" xfId="2" applyFont="1" applyFill="1"/>
    <xf numFmtId="0" fontId="16" fillId="9" borderId="0" xfId="0" applyFont="1" applyFill="1">
      <alignment vertical="center"/>
    </xf>
    <xf numFmtId="0" fontId="17" fillId="9" borderId="0" xfId="0" applyFont="1" applyFill="1">
      <alignment vertical="center"/>
    </xf>
    <xf numFmtId="0" fontId="15" fillId="0" borderId="0" xfId="0" applyFont="1">
      <alignment vertical="center"/>
    </xf>
    <xf numFmtId="0" fontId="3" fillId="9" borderId="0" xfId="0" applyFont="1" applyFill="1">
      <alignment vertical="center"/>
    </xf>
    <xf numFmtId="0" fontId="20" fillId="9" borderId="27" xfId="0" applyFont="1" applyFill="1" applyBorder="1" applyAlignment="1">
      <alignment horizontal="center" vertical="center"/>
    </xf>
    <xf numFmtId="0" fontId="21" fillId="9" borderId="28" xfId="5" applyFont="1" applyFill="1" applyBorder="1" applyProtection="1">
      <alignment vertical="center"/>
    </xf>
    <xf numFmtId="0" fontId="33" fillId="9" borderId="29" xfId="0" applyFont="1" applyFill="1" applyBorder="1">
      <alignment vertical="center"/>
    </xf>
    <xf numFmtId="0" fontId="19" fillId="9" borderId="27" xfId="0" applyFont="1" applyFill="1" applyBorder="1" applyAlignment="1">
      <alignment horizontal="right" vertical="center"/>
    </xf>
    <xf numFmtId="0" fontId="16" fillId="9" borderId="28" xfId="0" applyFont="1" applyFill="1" applyBorder="1">
      <alignment vertical="center"/>
    </xf>
    <xf numFmtId="0" fontId="18" fillId="9" borderId="29" xfId="0" applyFont="1" applyFill="1" applyBorder="1" applyAlignment="1">
      <alignment horizontal="center" vertical="center"/>
    </xf>
    <xf numFmtId="177" fontId="3" fillId="0" borderId="0" xfId="0" applyNumberFormat="1" applyFont="1" applyAlignment="1">
      <alignment horizontal="left" vertical="center"/>
    </xf>
    <xf numFmtId="176" fontId="3" fillId="0" borderId="0" xfId="0" applyNumberFormat="1" applyFont="1">
      <alignment vertical="center"/>
    </xf>
    <xf numFmtId="0" fontId="16" fillId="9" borderId="30" xfId="0" applyFont="1" applyFill="1" applyBorder="1" applyAlignment="1">
      <alignment horizontal="center" vertical="center"/>
    </xf>
    <xf numFmtId="0" fontId="22" fillId="9" borderId="0" xfId="0" applyFont="1" applyFill="1">
      <alignment vertical="center"/>
    </xf>
    <xf numFmtId="0" fontId="22" fillId="9" borderId="31" xfId="0" applyFont="1" applyFill="1" applyBorder="1">
      <alignment vertical="center"/>
    </xf>
    <xf numFmtId="0" fontId="16" fillId="9" borderId="32" xfId="0" applyFont="1" applyFill="1" applyBorder="1" applyAlignment="1">
      <alignment horizontal="center" vertical="center"/>
    </xf>
    <xf numFmtId="0" fontId="22" fillId="9" borderId="33" xfId="0" applyFont="1" applyFill="1" applyBorder="1">
      <alignment vertical="center"/>
    </xf>
    <xf numFmtId="0" fontId="33" fillId="9" borderId="34" xfId="0" applyFont="1" applyFill="1" applyBorder="1">
      <alignment vertical="center"/>
    </xf>
    <xf numFmtId="0" fontId="33" fillId="9" borderId="0" xfId="0" applyFont="1" applyFill="1">
      <alignment vertical="center"/>
    </xf>
    <xf numFmtId="0" fontId="0" fillId="9" borderId="0" xfId="0" applyFill="1">
      <alignment vertical="center"/>
    </xf>
    <xf numFmtId="0" fontId="34" fillId="9" borderId="12" xfId="0" applyFont="1" applyFill="1" applyBorder="1" applyAlignment="1">
      <alignment horizontal="left" vertical="center" indent="3"/>
    </xf>
    <xf numFmtId="0" fontId="16" fillId="9" borderId="13" xfId="0" applyFont="1" applyFill="1" applyBorder="1" applyAlignment="1">
      <alignment vertical="center" wrapText="1"/>
    </xf>
    <xf numFmtId="0" fontId="16" fillId="9" borderId="13" xfId="0" applyFont="1" applyFill="1" applyBorder="1">
      <alignment vertical="center"/>
    </xf>
    <xf numFmtId="177" fontId="0" fillId="0" borderId="0" xfId="0" applyNumberFormat="1" applyAlignment="1">
      <alignment horizontal="left" vertical="center"/>
    </xf>
    <xf numFmtId="176" fontId="0" fillId="0" borderId="0" xfId="0" applyNumberFormat="1">
      <alignment vertical="center"/>
    </xf>
    <xf numFmtId="0" fontId="34" fillId="9" borderId="15" xfId="0" applyFont="1" applyFill="1" applyBorder="1" applyAlignment="1">
      <alignment horizontal="left" vertical="center" indent="5"/>
    </xf>
    <xf numFmtId="0" fontId="16" fillId="9" borderId="0" xfId="0" applyFont="1" applyFill="1" applyAlignment="1">
      <alignment vertical="center" wrapText="1"/>
    </xf>
    <xf numFmtId="0" fontId="35" fillId="9" borderId="15" xfId="0" applyFont="1" applyFill="1" applyBorder="1" applyAlignment="1">
      <alignment horizontal="left" vertical="center" indent="5"/>
    </xf>
    <xf numFmtId="0" fontId="0" fillId="0" borderId="15" xfId="0" applyBorder="1">
      <alignment vertical="center"/>
    </xf>
    <xf numFmtId="0" fontId="25" fillId="8" borderId="0" xfId="0" applyFont="1" applyFill="1" applyAlignment="1">
      <alignment horizontal="center" vertical="center"/>
    </xf>
    <xf numFmtId="0" fontId="34" fillId="9" borderId="17" xfId="0" applyFont="1" applyFill="1" applyBorder="1" applyAlignment="1">
      <alignment horizontal="left" vertical="center" indent="5"/>
    </xf>
    <xf numFmtId="0" fontId="16" fillId="9" borderId="18" xfId="0" applyFont="1" applyFill="1" applyBorder="1" applyAlignment="1">
      <alignment vertical="center" wrapText="1"/>
    </xf>
    <xf numFmtId="0" fontId="16" fillId="9" borderId="18" xfId="0" applyFont="1" applyFill="1" applyBorder="1">
      <alignment vertical="center"/>
    </xf>
    <xf numFmtId="0" fontId="35" fillId="9" borderId="17" xfId="0" applyFont="1" applyFill="1" applyBorder="1" applyAlignment="1">
      <alignment horizontal="left" vertical="center" indent="5"/>
    </xf>
    <xf numFmtId="0" fontId="17" fillId="9" borderId="14" xfId="0" applyFont="1" applyFill="1" applyBorder="1" applyAlignment="1">
      <alignment horizontal="center" vertical="center"/>
    </xf>
    <xf numFmtId="0" fontId="34" fillId="9" borderId="15" xfId="0" applyFont="1" applyFill="1" applyBorder="1" applyAlignment="1">
      <alignment horizontal="left" vertical="center" indent="3"/>
    </xf>
    <xf numFmtId="0" fontId="17" fillId="9" borderId="16" xfId="0" applyFont="1" applyFill="1" applyBorder="1" applyAlignment="1">
      <alignment horizontal="center" vertical="center"/>
    </xf>
    <xf numFmtId="0" fontId="43" fillId="9" borderId="17" xfId="0" applyFont="1" applyFill="1" applyBorder="1" applyAlignment="1">
      <alignment horizontal="left" vertical="center" indent="5"/>
    </xf>
    <xf numFmtId="0" fontId="17" fillId="9" borderId="19" xfId="0" applyFont="1" applyFill="1" applyBorder="1" applyAlignment="1">
      <alignment horizontal="center" vertical="center"/>
    </xf>
    <xf numFmtId="0" fontId="35" fillId="9" borderId="0" xfId="0" applyFont="1" applyFill="1" applyAlignment="1">
      <alignment horizontal="left" vertical="center" indent="3"/>
    </xf>
    <xf numFmtId="0" fontId="35" fillId="9" borderId="0" xfId="0" applyFont="1" applyFill="1" applyAlignment="1">
      <alignment horizontal="center" vertical="center" wrapText="1"/>
    </xf>
    <xf numFmtId="0" fontId="40" fillId="9" borderId="0" xfId="0" applyFont="1" applyFill="1" applyAlignment="1">
      <alignment horizontal="center" vertical="center" wrapText="1"/>
    </xf>
    <xf numFmtId="0" fontId="17" fillId="9" borderId="0" xfId="0" applyFont="1" applyFill="1" applyAlignment="1">
      <alignment horizontal="center" vertical="center"/>
    </xf>
    <xf numFmtId="0" fontId="44" fillId="9" borderId="0" xfId="0" applyFont="1" applyFill="1">
      <alignment vertical="center"/>
    </xf>
    <xf numFmtId="0" fontId="13" fillId="9" borderId="0" xfId="0" applyFont="1" applyFill="1">
      <alignment vertical="center"/>
    </xf>
    <xf numFmtId="0" fontId="8" fillId="2" borderId="3"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8" fillId="4" borderId="12" xfId="0" applyFont="1" applyFill="1" applyBorder="1">
      <alignment vertical="center"/>
    </xf>
    <xf numFmtId="0" fontId="8" fillId="4" borderId="13" xfId="0" applyFont="1" applyFill="1" applyBorder="1">
      <alignment vertical="center"/>
    </xf>
    <xf numFmtId="177"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0" fontId="23" fillId="2" borderId="7" xfId="0" applyFont="1" applyFill="1" applyBorder="1" applyAlignment="1">
      <alignment horizontal="center" vertical="center" wrapText="1"/>
    </xf>
    <xf numFmtId="0" fontId="4" fillId="5" borderId="11" xfId="0" applyFont="1" applyFill="1" applyBorder="1" applyAlignment="1">
      <alignment horizontal="center" vertical="center"/>
    </xf>
    <xf numFmtId="177" fontId="4" fillId="5" borderId="2" xfId="0" applyNumberFormat="1" applyFont="1" applyFill="1" applyBorder="1" applyAlignment="1">
      <alignment horizontal="left" vertical="center"/>
    </xf>
    <xf numFmtId="0" fontId="4" fillId="5" borderId="2" xfId="0" applyFont="1" applyFill="1" applyBorder="1" applyAlignment="1">
      <alignment horizontal="left" vertical="center"/>
    </xf>
    <xf numFmtId="49" fontId="4" fillId="5" borderId="2" xfId="0" applyNumberFormat="1" applyFont="1" applyFill="1" applyBorder="1" applyAlignment="1">
      <alignment horizontal="left" vertical="center"/>
    </xf>
    <xf numFmtId="0" fontId="4" fillId="5" borderId="1" xfId="0" applyFont="1" applyFill="1" applyBorder="1" applyAlignment="1">
      <alignment horizontal="left" vertical="center"/>
    </xf>
    <xf numFmtId="0" fontId="5" fillId="5" borderId="7" xfId="0" applyFont="1" applyFill="1" applyBorder="1" applyAlignment="1">
      <alignment horizontal="left" vertical="center" wrapText="1"/>
    </xf>
    <xf numFmtId="0" fontId="9" fillId="9" borderId="0" xfId="0" applyFont="1" applyFill="1" applyProtection="1">
      <alignment vertical="center"/>
      <protection locked="0"/>
    </xf>
    <xf numFmtId="0" fontId="3" fillId="9" borderId="0" xfId="0" applyFont="1" applyFill="1" applyProtection="1">
      <alignment vertical="center"/>
      <protection locked="0"/>
    </xf>
    <xf numFmtId="0" fontId="20" fillId="9" borderId="0" xfId="0" applyFont="1" applyFill="1" applyProtection="1">
      <alignment vertical="center"/>
      <protection locked="0"/>
    </xf>
    <xf numFmtId="0" fontId="50" fillId="9" borderId="0" xfId="0" applyFont="1" applyFill="1" applyProtection="1">
      <alignment vertical="center"/>
      <protection locked="0"/>
    </xf>
    <xf numFmtId="0" fontId="2" fillId="9" borderId="0" xfId="0" applyFont="1" applyFill="1" applyProtection="1">
      <alignment vertical="center"/>
      <protection locked="0"/>
    </xf>
    <xf numFmtId="0" fontId="32" fillId="9" borderId="0" xfId="0" applyFont="1" applyFill="1" applyProtection="1">
      <alignment vertical="center"/>
      <protection locked="0"/>
    </xf>
    <xf numFmtId="0" fontId="16" fillId="9" borderId="0" xfId="0" applyFont="1" applyFill="1" applyAlignment="1" applyProtection="1">
      <alignment vertical="top"/>
      <protection locked="0"/>
    </xf>
    <xf numFmtId="0" fontId="33" fillId="9" borderId="0" xfId="0" applyFont="1" applyFill="1" applyProtection="1">
      <alignment vertical="center"/>
      <protection locked="0"/>
    </xf>
    <xf numFmtId="0" fontId="17" fillId="9" borderId="0" xfId="0" applyFont="1" applyFill="1" applyProtection="1">
      <alignment vertical="center"/>
      <protection locked="0"/>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36" xfId="0" applyBorder="1">
      <alignment vertical="center"/>
    </xf>
    <xf numFmtId="0" fontId="0" fillId="0" borderId="37" xfId="0" applyBorder="1">
      <alignment vertical="center"/>
    </xf>
    <xf numFmtId="0" fontId="55" fillId="0" borderId="0" xfId="0" applyFont="1">
      <alignment vertical="center"/>
    </xf>
    <xf numFmtId="0" fontId="55" fillId="0" borderId="0" xfId="0" applyFont="1" applyAlignment="1">
      <alignment vertical="center" wrapText="1"/>
    </xf>
    <xf numFmtId="0" fontId="56" fillId="0" borderId="42" xfId="0" applyFont="1" applyBorder="1">
      <alignment vertical="center"/>
    </xf>
    <xf numFmtId="0" fontId="56" fillId="0" borderId="38" xfId="0" applyFont="1" applyBorder="1">
      <alignment vertical="center"/>
    </xf>
    <xf numFmtId="0" fontId="56" fillId="0" borderId="36" xfId="0" applyFont="1" applyBorder="1">
      <alignment vertical="center"/>
    </xf>
    <xf numFmtId="0" fontId="56" fillId="0" borderId="40" xfId="0" applyFont="1" applyBorder="1">
      <alignment vertical="center"/>
    </xf>
    <xf numFmtId="0" fontId="56" fillId="0" borderId="39" xfId="0" applyFont="1" applyBorder="1">
      <alignment vertical="center"/>
    </xf>
    <xf numFmtId="0" fontId="55" fillId="0" borderId="0" xfId="0" applyFont="1" applyProtection="1">
      <alignment vertical="center"/>
      <protection locked="0"/>
    </xf>
    <xf numFmtId="0" fontId="55" fillId="0" borderId="41" xfId="0" applyFont="1" applyBorder="1" applyAlignment="1">
      <alignment horizontal="center" vertical="center"/>
    </xf>
    <xf numFmtId="0" fontId="0" fillId="0" borderId="36" xfId="0" applyBorder="1" applyProtection="1">
      <alignment vertical="center"/>
      <protection locked="0"/>
    </xf>
    <xf numFmtId="0" fontId="0" fillId="0" borderId="43" xfId="0" applyBorder="1" applyProtection="1">
      <alignment vertical="center"/>
      <protection locked="0"/>
    </xf>
    <xf numFmtId="0" fontId="0" fillId="0" borderId="44" xfId="0" applyBorder="1">
      <alignment vertical="center"/>
    </xf>
    <xf numFmtId="0" fontId="45" fillId="0" borderId="0" xfId="0" applyFont="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9" borderId="0" xfId="0" applyFont="1" applyFill="1" applyAlignment="1">
      <alignment horizontal="center" vertical="center"/>
    </xf>
    <xf numFmtId="0" fontId="35" fillId="9" borderId="10" xfId="0" applyFont="1" applyFill="1" applyBorder="1" applyAlignment="1">
      <alignment horizontal="center" vertical="center" wrapText="1"/>
    </xf>
    <xf numFmtId="0" fontId="35" fillId="9" borderId="22" xfId="0" applyFont="1" applyFill="1" applyBorder="1" applyAlignment="1">
      <alignment horizontal="center" vertical="center" wrapText="1"/>
    </xf>
    <xf numFmtId="0" fontId="35" fillId="9" borderId="23" xfId="0" applyFont="1" applyFill="1" applyBorder="1" applyAlignment="1">
      <alignment horizontal="center" vertical="center" wrapText="1"/>
    </xf>
    <xf numFmtId="0" fontId="8" fillId="2" borderId="4" xfId="0" applyFont="1" applyFill="1" applyBorder="1" applyAlignment="1">
      <alignment horizontal="left" vertical="center"/>
    </xf>
    <xf numFmtId="0" fontId="40" fillId="9" borderId="10" xfId="0" applyFont="1" applyFill="1" applyBorder="1" applyAlignment="1">
      <alignment horizontal="center" vertical="center" wrapText="1"/>
    </xf>
    <xf numFmtId="0" fontId="40" fillId="9" borderId="22" xfId="0" applyFont="1" applyFill="1" applyBorder="1" applyAlignment="1">
      <alignment horizontal="center" vertical="center" wrapText="1"/>
    </xf>
    <xf numFmtId="0" fontId="40" fillId="9" borderId="23" xfId="0" applyFont="1" applyFill="1" applyBorder="1" applyAlignment="1">
      <alignment horizontal="center" vertical="center" wrapText="1"/>
    </xf>
    <xf numFmtId="0" fontId="18" fillId="9" borderId="10" xfId="0" applyFont="1" applyFill="1" applyBorder="1" applyAlignment="1">
      <alignment horizontal="center" vertical="center"/>
    </xf>
    <xf numFmtId="0" fontId="18" fillId="9" borderId="22" xfId="0" applyFont="1" applyFill="1" applyBorder="1" applyAlignment="1">
      <alignment horizontal="center" vertical="center"/>
    </xf>
    <xf numFmtId="0" fontId="18" fillId="9" borderId="23" xfId="0" applyFont="1" applyFill="1" applyBorder="1" applyAlignment="1">
      <alignment horizontal="center" vertical="center"/>
    </xf>
    <xf numFmtId="0" fontId="36" fillId="9" borderId="10" xfId="0" applyFont="1" applyFill="1" applyBorder="1" applyAlignment="1">
      <alignment horizontal="center" vertical="center" wrapText="1"/>
    </xf>
    <xf numFmtId="0" fontId="36" fillId="9" borderId="22" xfId="0" applyFont="1" applyFill="1" applyBorder="1" applyAlignment="1">
      <alignment horizontal="center" vertical="center" wrapText="1"/>
    </xf>
    <xf numFmtId="0" fontId="36" fillId="9" borderId="2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31" fillId="9" borderId="0" xfId="0" applyFont="1" applyFill="1" applyAlignment="1">
      <alignment vertical="center" shrinkToFit="1"/>
    </xf>
    <xf numFmtId="0" fontId="0" fillId="0" borderId="0" xfId="0" applyAlignment="1">
      <alignment vertical="center" shrinkToFit="1"/>
    </xf>
    <xf numFmtId="0" fontId="27" fillId="9" borderId="0" xfId="0" applyFont="1" applyFill="1" applyAlignment="1">
      <alignment vertical="center" shrinkToFit="1"/>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32" fillId="9" borderId="30" xfId="0" applyFont="1" applyFill="1" applyBorder="1" applyAlignment="1">
      <alignment horizontal="center" vertical="center"/>
    </xf>
    <xf numFmtId="0" fontId="18" fillId="9" borderId="0" xfId="0" applyFont="1" applyFill="1" applyAlignment="1">
      <alignment horizontal="center" vertical="center"/>
    </xf>
    <xf numFmtId="0" fontId="18" fillId="9" borderId="31" xfId="0" applyFont="1" applyFill="1" applyBorder="1" applyAlignment="1">
      <alignment horizontal="center" vertical="center"/>
    </xf>
    <xf numFmtId="0" fontId="8" fillId="4" borderId="4" xfId="0" applyFont="1" applyFill="1" applyBorder="1" applyAlignment="1">
      <alignment horizontal="left" vertical="center"/>
    </xf>
    <xf numFmtId="0" fontId="0" fillId="0" borderId="5" xfId="0" applyBorder="1" applyAlignment="1">
      <alignment vertical="center"/>
    </xf>
    <xf numFmtId="0" fontId="61" fillId="9" borderId="32" xfId="0" applyFont="1" applyFill="1" applyBorder="1" applyAlignment="1">
      <alignment horizontal="center" vertical="center"/>
    </xf>
    <xf numFmtId="0" fontId="61" fillId="9" borderId="33" xfId="0" applyFont="1" applyFill="1" applyBorder="1" applyAlignment="1">
      <alignment horizontal="center" vertical="center"/>
    </xf>
    <xf numFmtId="0" fontId="61" fillId="9" borderId="34" xfId="0" applyFont="1" applyFill="1" applyBorder="1" applyAlignment="1">
      <alignment horizontal="center" vertical="center"/>
    </xf>
    <xf numFmtId="0" fontId="2" fillId="9" borderId="24" xfId="0" applyFont="1" applyFill="1" applyBorder="1" applyAlignment="1" applyProtection="1">
      <alignment horizontal="left" vertical="top" wrapText="1"/>
      <protection locked="0"/>
    </xf>
    <xf numFmtId="0" fontId="2" fillId="9" borderId="25" xfId="0" applyFont="1" applyFill="1" applyBorder="1" applyAlignment="1" applyProtection="1">
      <alignment horizontal="left" vertical="top" wrapText="1"/>
      <protection locked="0"/>
    </xf>
    <xf numFmtId="0" fontId="2" fillId="9" borderId="15" xfId="0" applyFont="1" applyFill="1" applyBorder="1" applyAlignment="1" applyProtection="1">
      <alignment horizontal="left" vertical="top" wrapText="1"/>
      <protection locked="0"/>
    </xf>
    <xf numFmtId="0" fontId="2" fillId="9" borderId="16" xfId="0" applyFont="1" applyFill="1" applyBorder="1" applyAlignment="1" applyProtection="1">
      <alignment horizontal="left" vertical="top" wrapText="1"/>
      <protection locked="0"/>
    </xf>
    <xf numFmtId="0" fontId="2" fillId="9" borderId="17" xfId="0" applyFont="1" applyFill="1" applyBorder="1" applyAlignment="1" applyProtection="1">
      <alignment horizontal="left" vertical="top" wrapText="1"/>
      <protection locked="0"/>
    </xf>
    <xf numFmtId="0" fontId="2" fillId="9" borderId="19" xfId="0" applyFont="1" applyFill="1" applyBorder="1" applyAlignment="1" applyProtection="1">
      <alignment horizontal="left" vertical="top" wrapText="1"/>
      <protection locked="0"/>
    </xf>
  </cellXfs>
  <cellStyles count="6">
    <cellStyle name="ハイパーリンク" xfId="1" builtinId="8" hidden="1"/>
    <cellStyle name="ハイパーリンク" xfId="3" builtinId="8" hidden="1"/>
    <cellStyle name="ハイパーリンク" xfId="4" builtinId="8" hidden="1"/>
    <cellStyle name="ハイパーリンク" xfId="5" builtinId="8"/>
    <cellStyle name="標準" xfId="0" builtinId="0"/>
    <cellStyle name="標準 2" xfId="2" xr:uid="{00000000-0005-0000-0000-000005000000}"/>
  </cellStyles>
  <dxfs count="3">
    <dxf>
      <font>
        <color theme="0"/>
      </font>
    </dxf>
    <dxf>
      <fill>
        <patternFill>
          <bgColor rgb="FFFFFF00"/>
        </patternFill>
      </fill>
    </dxf>
    <dxf>
      <fill>
        <patternFill>
          <bgColor rgb="FFFFFF00"/>
        </patternFill>
      </fill>
    </dxf>
  </dxfs>
  <tableStyles count="0" defaultTableStyle="TableStyleMedium2" defaultPivotStyle="PivotStyleLight16"/>
  <colors>
    <mruColors>
      <color rgb="FF99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Y$236"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108856</xdr:colOff>
      <xdr:row>30</xdr:row>
      <xdr:rowOff>95251</xdr:rowOff>
    </xdr:from>
    <xdr:to>
      <xdr:col>5</xdr:col>
      <xdr:colOff>3646714</xdr:colOff>
      <xdr:row>31</xdr:row>
      <xdr:rowOff>925287</xdr:rowOff>
    </xdr:to>
    <xdr:sp macro="" textlink="" fLocksText="0">
      <xdr:nvSpPr>
        <xdr:cNvPr id="2" name="テキスト ボックス 1">
          <a:extLst>
            <a:ext uri="{FF2B5EF4-FFF2-40B4-BE49-F238E27FC236}">
              <a16:creationId xmlns:a16="http://schemas.microsoft.com/office/drawing/2014/main" id="{00000000-0008-0000-0000-000002000000}"/>
            </a:ext>
          </a:extLst>
        </xdr:cNvPr>
        <xdr:cNvSpPr txBox="1"/>
      </xdr:nvSpPr>
      <xdr:spPr>
        <a:xfrm>
          <a:off x="3633106" y="10300608"/>
          <a:ext cx="13171715" cy="952500"/>
        </a:xfrm>
        <a:prstGeom prst="rect">
          <a:avLst/>
        </a:prstGeom>
        <a:noFill/>
        <a:ln w="63500" cap="rnd" cmpd="sng">
          <a:solidFill>
            <a:srgbClr val="FF0000"/>
          </a:solidFill>
          <a:roun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xdr:from>
          <xdr:col>2</xdr:col>
          <xdr:colOff>2114550</xdr:colOff>
          <xdr:row>31</xdr:row>
          <xdr:rowOff>342900</xdr:rowOff>
        </xdr:from>
        <xdr:to>
          <xdr:col>2</xdr:col>
          <xdr:colOff>2419350</xdr:colOff>
          <xdr:row>31</xdr:row>
          <xdr:rowOff>723900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27214</xdr:colOff>
      <xdr:row>64</xdr:row>
      <xdr:rowOff>95251</xdr:rowOff>
    </xdr:from>
    <xdr:to>
      <xdr:col>1</xdr:col>
      <xdr:colOff>2340427</xdr:colOff>
      <xdr:row>66</xdr:row>
      <xdr:rowOff>231322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8393" y="21934715"/>
          <a:ext cx="2313213" cy="693964"/>
        </a:xfrm>
        <a:prstGeom prst="rect">
          <a:avLst/>
        </a:prstGeom>
        <a:solidFill>
          <a:srgbClr val="FFFF00"/>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200">
              <a:solidFill>
                <a:sysClr val="windowText" lastClr="000000"/>
              </a:solidFill>
            </a:rPr>
            <a:t>3</a:t>
          </a:r>
          <a:r>
            <a:rPr kumimoji="1" lang="ja-JP" altLang="en-US" sz="1200">
              <a:solidFill>
                <a:sysClr val="windowText" lastClr="000000"/>
              </a:solidFill>
            </a:rPr>
            <a:t>か所採取された場合でも</a:t>
          </a:r>
          <a:endParaRPr kumimoji="1" lang="en-US" altLang="ja-JP" sz="1200">
            <a:solidFill>
              <a:sysClr val="windowText" lastClr="000000"/>
            </a:solidFill>
          </a:endParaRPr>
        </a:p>
        <a:p>
          <a:r>
            <a:rPr kumimoji="1" lang="en-US" altLang="ja-JP" sz="1200">
              <a:solidFill>
                <a:sysClr val="windowText" lastClr="000000"/>
              </a:solidFill>
            </a:rPr>
            <a:t>1</a:t>
          </a:r>
          <a:r>
            <a:rPr kumimoji="1" lang="ja-JP" altLang="en-US" sz="1200">
              <a:solidFill>
                <a:sysClr val="windowText" lastClr="000000"/>
              </a:solidFill>
            </a:rPr>
            <a:t>行に記載ください</a:t>
          </a:r>
        </a:p>
      </xdr:txBody>
    </xdr:sp>
    <xdr:clientData/>
  </xdr:twoCellAnchor>
  <xdr:twoCellAnchor editAs="oneCell">
    <xdr:from>
      <xdr:col>7</xdr:col>
      <xdr:colOff>1728109</xdr:colOff>
      <xdr:row>0</xdr:row>
      <xdr:rowOff>244929</xdr:rowOff>
    </xdr:from>
    <xdr:to>
      <xdr:col>8</xdr:col>
      <xdr:colOff>1110831</xdr:colOff>
      <xdr:row>5</xdr:row>
      <xdr:rowOff>272144</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29323" y="244929"/>
          <a:ext cx="1927258" cy="17281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customer@taiyo.vc" TargetMode="External"/><Relationship Id="rId7" Type="http://schemas.openxmlformats.org/officeDocument/2006/relationships/ctrlProp" Target="../ctrlProps/ctrlProp1.xml"/><Relationship Id="rId2" Type="http://schemas.openxmlformats.org/officeDocument/2006/relationships/hyperlink" Target="https://www.taiyo.vc/sample/" TargetMode="External"/><Relationship Id="rId1" Type="http://schemas.openxmlformats.org/officeDocument/2006/relationships/hyperlink" Target="mailto:customer@taiyo.vc"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N251"/>
  <sheetViews>
    <sheetView showGridLines="0" tabSelected="1" view="pageBreakPreview" topLeftCell="D59" zoomScale="70" zoomScaleNormal="70" zoomScaleSheetLayoutView="70" workbookViewId="0">
      <selection activeCell="H65" sqref="H65"/>
    </sheetView>
  </sheetViews>
  <sheetFormatPr defaultColWidth="9" defaultRowHeight="13" x14ac:dyDescent="0.2"/>
  <cols>
    <col min="1" max="1" width="9.36328125" style="7" customWidth="1"/>
    <col min="2" max="2" width="38.90625" style="7" customWidth="1"/>
    <col min="3" max="3" width="36" style="7" customWidth="1"/>
    <col min="4" max="4" width="59" style="7" customWidth="1"/>
    <col min="5" max="5" width="31.453125" style="7" customWidth="1"/>
    <col min="6" max="6" width="49.453125" style="7" customWidth="1"/>
    <col min="7" max="7" width="46.08984375" style="7" customWidth="1"/>
    <col min="8" max="8" width="33.36328125" style="7" customWidth="1"/>
    <col min="9" max="9" width="29" style="7" customWidth="1"/>
    <col min="10" max="10" width="6.36328125" style="7" customWidth="1"/>
    <col min="11" max="11" width="20.08984375" style="8" customWidth="1"/>
    <col min="12" max="12" width="27.6328125" style="7" hidden="1" customWidth="1"/>
    <col min="13" max="13" width="29.6328125" style="7" hidden="1" customWidth="1"/>
    <col min="14" max="14" width="16.90625" style="9" hidden="1" customWidth="1"/>
    <col min="15" max="15" width="18.7265625" style="7" hidden="1" customWidth="1"/>
    <col min="16" max="16" width="43.7265625" style="7" hidden="1" customWidth="1"/>
    <col min="17" max="17" width="18.7265625" style="7" hidden="1" customWidth="1"/>
    <col min="18" max="18" width="21.90625" style="7" hidden="1" customWidth="1"/>
    <col min="19" max="19" width="23.08984375" style="7" hidden="1" customWidth="1"/>
    <col min="20" max="23" width="15.7265625" style="7" hidden="1" customWidth="1"/>
    <col min="24" max="24" width="8.08984375" style="7" hidden="1" customWidth="1"/>
    <col min="25" max="25" width="15.453125" style="7" hidden="1" customWidth="1"/>
    <col min="26" max="26" width="14.36328125" style="7" hidden="1" customWidth="1"/>
    <col min="27" max="28" width="5" style="7" hidden="1" customWidth="1"/>
    <col min="29" max="29" width="12.36328125" style="7" hidden="1" customWidth="1"/>
    <col min="30" max="30" width="18.7265625" style="7" hidden="1" customWidth="1"/>
    <col min="31" max="31" width="16.36328125" style="7" hidden="1" customWidth="1"/>
    <col min="32" max="32" width="13.26953125" style="7" hidden="1" customWidth="1"/>
    <col min="33" max="33" width="17.7265625" style="7" hidden="1" customWidth="1"/>
    <col min="34" max="34" width="14.7265625" style="7" hidden="1" customWidth="1"/>
    <col min="35" max="51" width="0" style="7" hidden="1" customWidth="1"/>
    <col min="52" max="54" width="10.7265625" style="7" hidden="1" customWidth="1"/>
    <col min="55" max="63" width="0" style="7" hidden="1" customWidth="1"/>
    <col min="64" max="16384" width="9" style="7"/>
  </cols>
  <sheetData>
    <row r="1" spans="1:16" s="52" customFormat="1" ht="26.25" customHeight="1" x14ac:dyDescent="0.2">
      <c r="A1" s="64"/>
      <c r="B1" s="65" t="s">
        <v>0</v>
      </c>
      <c r="C1" s="65" t="s">
        <v>1</v>
      </c>
      <c r="D1" s="66"/>
      <c r="E1" s="66"/>
      <c r="F1" s="66"/>
      <c r="G1" s="66"/>
      <c r="H1" s="66"/>
      <c r="I1" s="66"/>
      <c r="J1" s="67"/>
      <c r="K1" s="67"/>
      <c r="L1" s="67"/>
      <c r="M1" s="67"/>
      <c r="N1" s="67"/>
      <c r="O1" s="67"/>
      <c r="P1" s="67"/>
    </row>
    <row r="2" spans="1:16" s="52" customFormat="1" ht="26.25" customHeight="1" x14ac:dyDescent="0.2">
      <c r="A2" s="64"/>
      <c r="B2" s="65"/>
      <c r="C2" s="66" t="s">
        <v>2</v>
      </c>
      <c r="D2" s="66"/>
      <c r="E2" s="66"/>
      <c r="F2" s="66"/>
      <c r="G2" s="66"/>
      <c r="H2" s="66"/>
      <c r="I2" s="66"/>
      <c r="J2" s="67"/>
      <c r="K2" s="67"/>
      <c r="L2" s="67"/>
      <c r="M2" s="67"/>
      <c r="N2" s="67"/>
      <c r="O2" s="67"/>
      <c r="P2" s="67"/>
    </row>
    <row r="3" spans="1:16" s="52" customFormat="1" ht="26.25" customHeight="1" x14ac:dyDescent="0.2">
      <c r="A3" s="64"/>
      <c r="B3" s="65"/>
      <c r="C3" s="66" t="s">
        <v>3</v>
      </c>
      <c r="D3" s="66"/>
      <c r="E3" s="66"/>
      <c r="F3" s="66"/>
      <c r="G3" s="66"/>
      <c r="H3" s="66"/>
      <c r="I3" s="66"/>
      <c r="J3" s="67"/>
      <c r="K3" s="67"/>
      <c r="L3" s="67"/>
      <c r="M3" s="67"/>
      <c r="N3" s="67"/>
      <c r="O3" s="67"/>
      <c r="P3" s="67"/>
    </row>
    <row r="4" spans="1:16" s="52" customFormat="1" ht="26.25" customHeight="1" x14ac:dyDescent="0.2">
      <c r="A4" s="64"/>
      <c r="B4" s="65"/>
      <c r="C4" s="66" t="s">
        <v>4</v>
      </c>
      <c r="D4" s="66"/>
      <c r="E4" s="66"/>
      <c r="F4" s="66"/>
      <c r="G4" s="66"/>
      <c r="H4" s="66"/>
      <c r="I4" s="66"/>
      <c r="J4" s="67"/>
      <c r="K4" s="67"/>
      <c r="L4" s="67"/>
      <c r="M4" s="67"/>
      <c r="N4" s="67"/>
      <c r="O4" s="67"/>
      <c r="P4" s="67"/>
    </row>
    <row r="5" spans="1:16" s="52" customFormat="1" ht="26.25" customHeight="1" x14ac:dyDescent="0.2">
      <c r="A5" s="64"/>
      <c r="B5" s="65"/>
      <c r="C5" s="65" t="s">
        <v>5</v>
      </c>
      <c r="D5" s="66"/>
      <c r="E5" s="66"/>
      <c r="F5" s="66"/>
      <c r="G5" s="66"/>
      <c r="H5" s="66"/>
      <c r="I5" s="66"/>
      <c r="J5" s="67"/>
      <c r="K5" s="67"/>
      <c r="L5" s="67"/>
      <c r="M5" s="67"/>
      <c r="N5" s="67"/>
      <c r="O5" s="67"/>
      <c r="P5" s="67"/>
    </row>
    <row r="6" spans="1:16" s="52" customFormat="1" ht="26.25" customHeight="1" x14ac:dyDescent="0.2">
      <c r="A6" s="64"/>
      <c r="B6" s="65"/>
      <c r="C6" s="66" t="s">
        <v>6</v>
      </c>
      <c r="D6" s="66"/>
      <c r="E6" s="66"/>
      <c r="F6" s="66"/>
      <c r="G6" s="66"/>
      <c r="H6" s="66"/>
      <c r="I6" s="66"/>
      <c r="J6" s="67"/>
      <c r="K6" s="67"/>
      <c r="L6" s="67"/>
      <c r="M6" s="67"/>
      <c r="N6" s="67"/>
      <c r="O6" s="67"/>
      <c r="P6" s="67"/>
    </row>
    <row r="7" spans="1:16" s="52" customFormat="1" ht="26.25" customHeight="1" x14ac:dyDescent="0.2">
      <c r="A7" s="64"/>
      <c r="B7" s="65"/>
      <c r="C7" s="66" t="s">
        <v>7</v>
      </c>
      <c r="D7" s="66"/>
      <c r="E7" s="66"/>
      <c r="F7" s="66"/>
      <c r="G7" s="66"/>
      <c r="H7" s="66"/>
      <c r="I7" s="66"/>
      <c r="J7" s="67"/>
      <c r="K7" s="67"/>
      <c r="L7" s="67"/>
      <c r="M7" s="67"/>
      <c r="N7" s="67"/>
      <c r="O7" s="67"/>
      <c r="P7" s="67"/>
    </row>
    <row r="8" spans="1:16" s="52" customFormat="1" ht="26.25" customHeight="1" x14ac:dyDescent="0.2">
      <c r="A8" s="64"/>
      <c r="B8" s="65"/>
      <c r="C8" s="65" t="s">
        <v>8</v>
      </c>
      <c r="D8" s="66"/>
      <c r="E8" s="66"/>
      <c r="F8" s="66"/>
      <c r="G8" s="66"/>
      <c r="H8" s="66"/>
      <c r="I8" s="66"/>
      <c r="J8" s="67"/>
      <c r="K8" s="67"/>
      <c r="L8" s="67"/>
      <c r="M8" s="67"/>
      <c r="N8" s="67"/>
      <c r="O8" s="67"/>
      <c r="P8" s="67"/>
    </row>
    <row r="9" spans="1:16" s="52" customFormat="1" ht="26.25" customHeight="1" x14ac:dyDescent="0.2">
      <c r="A9" s="64"/>
      <c r="B9" s="65"/>
      <c r="C9" s="68" t="s">
        <v>9</v>
      </c>
      <c r="D9" s="66"/>
      <c r="E9" s="66"/>
      <c r="F9" s="66"/>
      <c r="G9" s="66"/>
      <c r="H9" s="66"/>
      <c r="I9" s="66"/>
      <c r="J9" s="67"/>
      <c r="K9" s="67"/>
      <c r="L9" s="67"/>
      <c r="M9" s="67"/>
      <c r="N9" s="67"/>
      <c r="O9" s="67"/>
      <c r="P9" s="67"/>
    </row>
    <row r="10" spans="1:16" s="52" customFormat="1" ht="26.25" customHeight="1" x14ac:dyDescent="0.2">
      <c r="A10" s="64"/>
      <c r="B10" s="66"/>
      <c r="C10" s="177" t="s">
        <v>10</v>
      </c>
      <c r="D10" s="178"/>
      <c r="E10" s="178"/>
      <c r="F10" s="178"/>
      <c r="G10" s="178"/>
      <c r="H10" s="178"/>
      <c r="I10" s="178"/>
      <c r="J10" s="178"/>
      <c r="K10" s="67"/>
      <c r="L10" s="67"/>
      <c r="M10" s="67"/>
      <c r="N10" s="67"/>
      <c r="O10" s="67"/>
      <c r="P10" s="67"/>
    </row>
    <row r="11" spans="1:16" s="52" customFormat="1" ht="26.25" customHeight="1" x14ac:dyDescent="0.2">
      <c r="A11" s="64"/>
      <c r="B11" s="66"/>
      <c r="C11" s="66" t="s">
        <v>11</v>
      </c>
      <c r="D11" s="66"/>
      <c r="E11" s="66"/>
      <c r="F11" s="66"/>
      <c r="G11" s="66"/>
      <c r="H11" s="66"/>
      <c r="I11" s="66"/>
      <c r="J11" s="67"/>
      <c r="K11" s="67"/>
      <c r="L11" s="67"/>
      <c r="M11" s="67"/>
      <c r="N11" s="67"/>
      <c r="O11" s="67"/>
      <c r="P11" s="67"/>
    </row>
    <row r="12" spans="1:16" s="52" customFormat="1" ht="26.25" customHeight="1" x14ac:dyDescent="0.3">
      <c r="A12" s="64"/>
      <c r="B12" s="66"/>
      <c r="C12" s="69" t="s">
        <v>12</v>
      </c>
      <c r="E12" s="69"/>
      <c r="F12" s="69"/>
      <c r="G12" s="69"/>
      <c r="H12" s="69"/>
      <c r="I12" s="66"/>
      <c r="J12" s="67"/>
      <c r="K12" s="67"/>
      <c r="L12" s="67"/>
      <c r="M12" s="67"/>
      <c r="N12" s="67"/>
      <c r="O12" s="67"/>
      <c r="P12" s="67"/>
    </row>
    <row r="13" spans="1:16" s="52" customFormat="1" ht="26.25" customHeight="1" x14ac:dyDescent="0.3">
      <c r="A13" s="64"/>
      <c r="B13" s="66"/>
      <c r="C13" s="70" t="s">
        <v>13</v>
      </c>
      <c r="E13" s="69"/>
      <c r="F13" s="69"/>
      <c r="G13" s="69"/>
      <c r="H13" s="69"/>
      <c r="I13" s="66"/>
      <c r="J13" s="67"/>
      <c r="K13" s="67"/>
      <c r="L13" s="67"/>
      <c r="M13" s="67"/>
      <c r="N13" s="67"/>
      <c r="O13" s="67"/>
      <c r="P13" s="67"/>
    </row>
    <row r="14" spans="1:16" s="52" customFormat="1" ht="26.25" customHeight="1" x14ac:dyDescent="0.2">
      <c r="A14" s="64"/>
      <c r="B14" s="66"/>
      <c r="C14" s="66" t="s">
        <v>14</v>
      </c>
      <c r="D14" s="66"/>
      <c r="E14" s="66"/>
      <c r="F14" s="66"/>
      <c r="G14" s="66"/>
      <c r="H14" s="66"/>
      <c r="I14" s="66"/>
      <c r="J14" s="67"/>
      <c r="K14" s="67"/>
      <c r="L14" s="67"/>
      <c r="M14" s="67"/>
      <c r="N14" s="67"/>
      <c r="O14" s="67"/>
      <c r="P14" s="67"/>
    </row>
    <row r="15" spans="1:16" s="52" customFormat="1" ht="26.25" customHeight="1" x14ac:dyDescent="0.2">
      <c r="A15" s="64"/>
      <c r="B15" s="66"/>
      <c r="C15" s="179" t="s">
        <v>15</v>
      </c>
      <c r="D15" s="178"/>
      <c r="E15" s="178"/>
      <c r="F15" s="178"/>
      <c r="G15" s="178"/>
      <c r="H15" s="178"/>
      <c r="I15" s="178"/>
      <c r="J15" s="178"/>
      <c r="K15" s="67"/>
      <c r="L15" s="67"/>
      <c r="M15" s="67"/>
      <c r="N15" s="67"/>
      <c r="O15" s="67"/>
      <c r="P15" s="67"/>
    </row>
    <row r="16" spans="1:16" s="52" customFormat="1" ht="26.25" customHeight="1" x14ac:dyDescent="0.2">
      <c r="A16" s="64"/>
      <c r="B16" s="66"/>
      <c r="C16" s="52" t="s">
        <v>16</v>
      </c>
      <c r="E16" s="66"/>
      <c r="F16" s="66"/>
      <c r="G16" s="66"/>
      <c r="H16" s="66"/>
      <c r="I16" s="66"/>
      <c r="J16" s="67"/>
      <c r="K16" s="67"/>
      <c r="L16" s="67"/>
      <c r="M16" s="67"/>
      <c r="N16" s="67"/>
      <c r="O16" s="67"/>
      <c r="P16" s="67"/>
    </row>
    <row r="17" spans="1:65" s="52" customFormat="1" ht="26.25" customHeight="1" x14ac:dyDescent="0.2">
      <c r="A17" s="64"/>
      <c r="B17" s="66"/>
      <c r="C17" s="65" t="s">
        <v>17</v>
      </c>
      <c r="D17" s="66"/>
      <c r="E17" s="66"/>
      <c r="F17" s="66"/>
      <c r="G17" s="66"/>
      <c r="H17" s="66"/>
      <c r="I17" s="66"/>
      <c r="J17" s="67"/>
      <c r="K17" s="67"/>
      <c r="L17" s="67"/>
      <c r="M17" s="67"/>
      <c r="N17" s="67"/>
      <c r="O17" s="67"/>
      <c r="P17" s="67"/>
    </row>
    <row r="18" spans="1:65" s="52" customFormat="1" ht="26.25" customHeight="1" x14ac:dyDescent="0.2">
      <c r="A18" s="64"/>
      <c r="B18" s="66"/>
      <c r="C18" s="66" t="s">
        <v>18</v>
      </c>
      <c r="D18" s="66"/>
      <c r="E18" s="71"/>
      <c r="F18" s="71"/>
      <c r="G18" s="71"/>
      <c r="H18" s="71"/>
      <c r="I18" s="71"/>
      <c r="J18" s="72"/>
      <c r="K18" s="72"/>
      <c r="L18" s="72"/>
      <c r="M18" s="72"/>
      <c r="N18" s="72"/>
      <c r="O18" s="72"/>
      <c r="P18" s="72"/>
    </row>
    <row r="19" spans="1:65" s="52" customFormat="1" ht="26.25" customHeight="1" x14ac:dyDescent="0.2">
      <c r="A19" s="64"/>
      <c r="B19" s="66"/>
      <c r="C19" s="140" t="s">
        <v>19</v>
      </c>
      <c r="D19" s="63" t="s">
        <v>20</v>
      </c>
      <c r="E19" s="66"/>
      <c r="F19" s="66"/>
      <c r="G19" s="66"/>
      <c r="H19" s="66"/>
      <c r="I19" s="66"/>
      <c r="J19" s="67"/>
      <c r="K19" s="67"/>
      <c r="L19" s="67"/>
      <c r="M19" s="67"/>
      <c r="N19" s="67"/>
      <c r="O19" s="67"/>
      <c r="P19" s="67"/>
    </row>
    <row r="20" spans="1:65" s="52" customFormat="1" ht="26.25" customHeight="1" x14ac:dyDescent="0.2">
      <c r="A20" s="64"/>
      <c r="B20" s="66"/>
      <c r="C20" s="66" t="s">
        <v>21</v>
      </c>
      <c r="D20" s="66"/>
      <c r="E20" s="66"/>
      <c r="F20" s="66"/>
      <c r="G20" s="66"/>
      <c r="H20" s="66"/>
      <c r="I20" s="66"/>
      <c r="J20" s="67"/>
      <c r="K20" s="67"/>
      <c r="L20" s="67"/>
      <c r="M20" s="67"/>
      <c r="N20" s="67"/>
      <c r="O20" s="67"/>
      <c r="P20" s="67"/>
    </row>
    <row r="21" spans="1:65" s="52" customFormat="1" ht="26.25" customHeight="1" x14ac:dyDescent="0.2">
      <c r="A21" s="64"/>
      <c r="B21" s="66"/>
      <c r="C21" s="66" t="s">
        <v>22</v>
      </c>
      <c r="D21" s="66"/>
      <c r="E21" s="66"/>
      <c r="F21" s="66"/>
      <c r="G21" s="66"/>
      <c r="H21" s="66"/>
      <c r="I21" s="66"/>
      <c r="J21" s="67"/>
      <c r="K21" s="67"/>
      <c r="L21" s="67"/>
      <c r="M21" s="67"/>
      <c r="N21" s="67"/>
      <c r="O21" s="67"/>
      <c r="P21" s="67"/>
    </row>
    <row r="22" spans="1:65" s="52" customFormat="1" ht="26.25" customHeight="1" x14ac:dyDescent="0.2">
      <c r="A22" s="64"/>
      <c r="B22" s="66"/>
      <c r="C22" s="66" t="s">
        <v>23</v>
      </c>
      <c r="D22" s="66"/>
      <c r="E22" s="66"/>
      <c r="F22" s="66"/>
      <c r="G22" s="66"/>
      <c r="H22" s="66"/>
      <c r="I22" s="66"/>
      <c r="J22" s="67"/>
      <c r="K22" s="67"/>
      <c r="L22" s="67"/>
      <c r="M22" s="67"/>
      <c r="N22" s="67"/>
      <c r="O22" s="67"/>
      <c r="P22" s="67"/>
    </row>
    <row r="23" spans="1:65" s="52" customFormat="1" ht="26.25" customHeight="1" x14ac:dyDescent="0.2">
      <c r="A23" s="64"/>
      <c r="B23" s="66"/>
      <c r="C23" s="66" t="s">
        <v>24</v>
      </c>
      <c r="D23" s="66"/>
      <c r="E23" s="66"/>
      <c r="F23" s="66"/>
      <c r="G23" s="66"/>
      <c r="H23" s="66"/>
      <c r="I23" s="66"/>
      <c r="J23" s="67"/>
      <c r="K23" s="67"/>
      <c r="L23" s="67"/>
      <c r="M23" s="67"/>
      <c r="N23" s="67"/>
      <c r="O23" s="67"/>
      <c r="P23" s="67"/>
    </row>
    <row r="24" spans="1:65" s="52" customFormat="1" ht="26.25" customHeight="1" x14ac:dyDescent="0.2">
      <c r="A24" s="64"/>
      <c r="B24" s="66"/>
      <c r="C24" s="66" t="s">
        <v>25</v>
      </c>
      <c r="D24" s="66"/>
      <c r="E24" s="66"/>
      <c r="F24" s="66"/>
      <c r="G24" s="66"/>
      <c r="H24" s="66"/>
      <c r="I24" s="66"/>
      <c r="J24" s="67"/>
      <c r="K24" s="67"/>
      <c r="L24" s="67"/>
      <c r="M24" s="67"/>
      <c r="N24" s="67"/>
      <c r="O24" s="67"/>
      <c r="P24" s="67"/>
    </row>
    <row r="25" spans="1:65" s="52" customFormat="1" ht="26.25" customHeight="1" x14ac:dyDescent="0.2">
      <c r="A25" s="64"/>
      <c r="B25" s="66"/>
      <c r="C25" s="66" t="s">
        <v>26</v>
      </c>
      <c r="D25" s="66"/>
      <c r="E25" s="66"/>
      <c r="F25" s="66"/>
      <c r="G25" s="66"/>
      <c r="H25" s="66"/>
      <c r="I25" s="66"/>
      <c r="J25" s="67"/>
      <c r="K25" s="67"/>
      <c r="L25" s="67"/>
      <c r="M25" s="67"/>
      <c r="N25" s="67"/>
      <c r="O25" s="67"/>
      <c r="P25" s="67"/>
    </row>
    <row r="26" spans="1:65" s="52" customFormat="1" ht="26.25" customHeight="1" x14ac:dyDescent="0.2">
      <c r="A26" s="64"/>
      <c r="B26" s="66"/>
      <c r="C26" s="66" t="s">
        <v>27</v>
      </c>
      <c r="D26" s="66"/>
      <c r="E26" s="66"/>
      <c r="F26" s="66"/>
      <c r="G26" s="66"/>
      <c r="H26" s="66"/>
      <c r="I26" s="66"/>
      <c r="J26" s="67"/>
      <c r="K26" s="67"/>
      <c r="L26" s="67"/>
      <c r="M26" s="67"/>
      <c r="N26" s="67"/>
      <c r="O26" s="67"/>
      <c r="P26" s="67"/>
    </row>
    <row r="27" spans="1:65" s="52" customFormat="1" ht="26.25" customHeight="1" x14ac:dyDescent="0.2">
      <c r="A27" s="64"/>
      <c r="B27" s="66"/>
      <c r="C27" s="66" t="s">
        <v>28</v>
      </c>
      <c r="D27" s="66"/>
      <c r="E27" s="66"/>
      <c r="F27" s="66"/>
      <c r="G27" s="66"/>
      <c r="H27" s="66"/>
      <c r="I27" s="66"/>
      <c r="J27" s="67"/>
      <c r="K27" s="67"/>
      <c r="L27" s="67"/>
      <c r="M27" s="67"/>
      <c r="N27" s="67"/>
      <c r="O27" s="67"/>
      <c r="P27" s="67"/>
    </row>
    <row r="28" spans="1:65" s="52" customFormat="1" ht="26.25" customHeight="1" x14ac:dyDescent="0.2">
      <c r="A28" s="64"/>
      <c r="B28" s="66"/>
      <c r="C28" s="65" t="s">
        <v>29</v>
      </c>
      <c r="D28" s="66"/>
      <c r="E28" s="66"/>
      <c r="F28" s="66"/>
      <c r="G28" s="66"/>
      <c r="H28" s="66"/>
      <c r="I28" s="66"/>
      <c r="J28" s="67"/>
      <c r="K28" s="67"/>
      <c r="L28" s="67"/>
      <c r="M28" s="67"/>
      <c r="N28" s="67"/>
      <c r="O28" s="67"/>
      <c r="P28" s="67"/>
    </row>
    <row r="29" spans="1:65" s="52" customFormat="1" ht="26.25" customHeight="1" x14ac:dyDescent="0.2">
      <c r="A29" s="64"/>
      <c r="B29" s="66"/>
      <c r="C29" s="66" t="s">
        <v>30</v>
      </c>
      <c r="D29" s="66"/>
      <c r="E29" s="66"/>
      <c r="F29" s="66"/>
      <c r="G29" s="66"/>
      <c r="H29" s="66"/>
      <c r="I29" s="66"/>
      <c r="J29" s="67"/>
      <c r="K29" s="67"/>
      <c r="L29" s="67"/>
      <c r="M29" s="67"/>
      <c r="N29" s="67"/>
      <c r="O29" s="67"/>
      <c r="P29" s="67"/>
    </row>
    <row r="30" spans="1:65" s="52" customFormat="1" ht="26.25" customHeight="1" x14ac:dyDescent="0.2">
      <c r="A30" s="64"/>
      <c r="B30" s="66"/>
      <c r="C30" s="66" t="s">
        <v>31</v>
      </c>
      <c r="D30" s="66"/>
      <c r="E30" s="66"/>
      <c r="F30" s="66"/>
      <c r="G30" s="66"/>
      <c r="H30" s="66"/>
      <c r="I30" s="66"/>
      <c r="J30" s="67"/>
      <c r="K30" s="67"/>
      <c r="L30" s="67"/>
      <c r="M30" s="67"/>
      <c r="N30" s="67"/>
      <c r="O30" s="67"/>
      <c r="P30" s="67"/>
    </row>
    <row r="31" spans="1:65" s="3" customFormat="1" ht="9.75" customHeight="1" x14ac:dyDescent="0.2">
      <c r="A31" s="132"/>
      <c r="B31" s="1"/>
      <c r="C31" s="1"/>
      <c r="D31" s="1"/>
      <c r="E31" s="1"/>
      <c r="F31" s="1"/>
      <c r="G31" s="1"/>
      <c r="H31" s="1"/>
      <c r="I31" s="1"/>
      <c r="J31" s="2"/>
      <c r="K31" s="2"/>
      <c r="L31" s="2"/>
      <c r="M31" s="2"/>
      <c r="N31" s="2"/>
      <c r="O31" s="2"/>
      <c r="P31" s="2"/>
      <c r="AW31" s="52"/>
      <c r="AX31" s="52"/>
      <c r="AY31" s="52"/>
      <c r="AZ31" s="52"/>
      <c r="BA31" s="52"/>
      <c r="BB31" s="52"/>
      <c r="BC31" s="52"/>
      <c r="BD31" s="52"/>
      <c r="BE31" s="52"/>
      <c r="BF31" s="52"/>
      <c r="BG31" s="52"/>
      <c r="BH31" s="52"/>
      <c r="BI31" s="52"/>
      <c r="BJ31" s="52"/>
      <c r="BK31" s="52"/>
      <c r="BL31" s="52"/>
      <c r="BM31" s="52"/>
    </row>
    <row r="32" spans="1:65" s="3" customFormat="1" ht="75" customHeight="1" x14ac:dyDescent="0.2">
      <c r="A32" s="133"/>
      <c r="B32" s="63"/>
      <c r="C32" s="63"/>
      <c r="D32" s="134" t="s">
        <v>32</v>
      </c>
      <c r="E32" s="63"/>
      <c r="F32" s="63"/>
      <c r="G32" s="135" t="s">
        <v>33</v>
      </c>
      <c r="H32" s="63"/>
      <c r="I32" s="63"/>
      <c r="K32" s="4"/>
      <c r="N32" s="5"/>
      <c r="AW32" s="52"/>
      <c r="AX32" s="52"/>
      <c r="AY32" s="52"/>
      <c r="AZ32" s="52"/>
      <c r="BA32" s="52"/>
      <c r="BB32" s="52"/>
      <c r="BC32" s="52"/>
      <c r="BD32" s="52"/>
      <c r="BE32" s="52"/>
      <c r="BF32" s="52"/>
      <c r="BG32" s="52"/>
      <c r="BH32" s="52"/>
      <c r="BI32" s="52"/>
      <c r="BJ32" s="52"/>
      <c r="BK32" s="52"/>
      <c r="BL32" s="52"/>
      <c r="BM32" s="52"/>
    </row>
    <row r="33" spans="1:65" s="3" customFormat="1" ht="3" customHeight="1" x14ac:dyDescent="0.2">
      <c r="A33" s="133"/>
      <c r="B33" s="63"/>
      <c r="C33" s="136"/>
      <c r="D33" s="137"/>
      <c r="E33" s="63"/>
      <c r="F33" s="63"/>
      <c r="G33" s="63"/>
      <c r="H33" s="63"/>
      <c r="I33" s="63"/>
      <c r="K33" s="4"/>
      <c r="N33" s="5"/>
      <c r="AW33" s="52"/>
      <c r="AX33" s="52"/>
      <c r="AY33" s="52"/>
      <c r="AZ33" s="52"/>
      <c r="BA33" s="52"/>
      <c r="BB33" s="52"/>
      <c r="BC33" s="52"/>
      <c r="BD33" s="52"/>
      <c r="BE33" s="52"/>
      <c r="BF33" s="52"/>
      <c r="BG33" s="52"/>
      <c r="BH33" s="52"/>
      <c r="BI33" s="52"/>
      <c r="BJ33" s="52"/>
      <c r="BK33" s="52"/>
      <c r="BL33" s="52"/>
      <c r="BM33" s="52"/>
    </row>
    <row r="34" spans="1:65" s="3" customFormat="1" ht="27" customHeight="1" x14ac:dyDescent="0.2">
      <c r="A34" s="133"/>
      <c r="B34" s="63"/>
      <c r="C34" s="138" t="s">
        <v>34</v>
      </c>
      <c r="D34" s="139"/>
      <c r="E34" s="63"/>
      <c r="F34" s="63"/>
      <c r="G34" s="63"/>
      <c r="H34" s="63"/>
      <c r="I34" s="63"/>
      <c r="K34" s="4"/>
      <c r="N34" s="5"/>
      <c r="AW34" s="52"/>
      <c r="AX34" s="52"/>
      <c r="AY34" s="52"/>
      <c r="AZ34" s="52"/>
      <c r="BA34" s="52"/>
      <c r="BB34" s="52"/>
      <c r="BC34" s="52"/>
      <c r="BD34" s="52"/>
      <c r="BE34" s="52"/>
      <c r="BF34" s="52"/>
      <c r="BG34" s="52"/>
      <c r="BH34" s="52"/>
      <c r="BI34" s="52"/>
      <c r="BJ34" s="52"/>
      <c r="BK34" s="52"/>
      <c r="BL34" s="52"/>
      <c r="BM34" s="52"/>
    </row>
    <row r="35" spans="1:65" s="52" customFormat="1" ht="27" customHeight="1" x14ac:dyDescent="0.2">
      <c r="A35" s="73"/>
      <c r="B35" s="74" t="s">
        <v>35</v>
      </c>
      <c r="C35" s="75" t="s">
        <v>36</v>
      </c>
      <c r="D35" s="76"/>
      <c r="E35" s="70"/>
      <c r="F35" s="77" t="s">
        <v>37</v>
      </c>
      <c r="G35" s="78" t="s">
        <v>38</v>
      </c>
      <c r="H35" s="79"/>
      <c r="I35" s="70"/>
      <c r="K35" s="80"/>
      <c r="N35" s="81"/>
    </row>
    <row r="36" spans="1:65" s="52" customFormat="1" ht="27" customHeight="1" x14ac:dyDescent="0.2">
      <c r="A36" s="73"/>
      <c r="B36" s="82" t="s">
        <v>39</v>
      </c>
      <c r="C36" s="83" t="s">
        <v>40</v>
      </c>
      <c r="D36" s="84"/>
      <c r="E36" s="70"/>
      <c r="F36" s="182" t="s">
        <v>41</v>
      </c>
      <c r="G36" s="183"/>
      <c r="H36" s="184"/>
      <c r="I36" s="70"/>
      <c r="K36" s="80"/>
      <c r="N36" s="81"/>
    </row>
    <row r="37" spans="1:65" s="52" customFormat="1" ht="27" customHeight="1" x14ac:dyDescent="0.2">
      <c r="A37" s="73"/>
      <c r="B37" s="85"/>
      <c r="C37" s="86" t="s">
        <v>42</v>
      </c>
      <c r="D37" s="87"/>
      <c r="E37" s="70"/>
      <c r="F37" s="187" t="s">
        <v>43</v>
      </c>
      <c r="G37" s="188"/>
      <c r="H37" s="189"/>
      <c r="I37" s="70"/>
      <c r="K37" s="80"/>
      <c r="N37" s="81"/>
    </row>
    <row r="38" spans="1:65" s="52" customFormat="1" ht="15" customHeight="1" x14ac:dyDescent="0.2">
      <c r="A38" s="73"/>
      <c r="B38" s="70"/>
      <c r="C38" s="70"/>
      <c r="D38" s="88"/>
      <c r="E38" s="70"/>
      <c r="F38" s="73"/>
      <c r="G38" s="73"/>
      <c r="H38" s="70"/>
      <c r="I38" s="70"/>
      <c r="K38" s="80"/>
      <c r="N38" s="81"/>
    </row>
    <row r="39" spans="1:65" customFormat="1" ht="24.75" customHeight="1" x14ac:dyDescent="0.2">
      <c r="A39" s="89"/>
      <c r="B39" s="90" t="s">
        <v>44</v>
      </c>
      <c r="C39" s="91"/>
      <c r="D39" s="92"/>
      <c r="E39" s="92"/>
      <c r="F39" s="161" t="s">
        <v>45</v>
      </c>
      <c r="G39" s="171" t="s">
        <v>46</v>
      </c>
      <c r="H39" s="168" t="s">
        <v>47</v>
      </c>
      <c r="I39" s="66"/>
      <c r="K39" s="93"/>
      <c r="N39" s="94"/>
      <c r="O39" s="52"/>
      <c r="P39" s="52"/>
      <c r="Q39" s="52"/>
      <c r="R39" s="52"/>
      <c r="S39" s="52"/>
      <c r="T39" s="52"/>
      <c r="U39" s="52"/>
      <c r="V39" s="52"/>
      <c r="W39" s="52"/>
      <c r="X39" s="52"/>
    </row>
    <row r="40" spans="1:65" customFormat="1" ht="24.75" customHeight="1" x14ac:dyDescent="0.2">
      <c r="A40" s="89"/>
      <c r="B40" s="95" t="s">
        <v>48</v>
      </c>
      <c r="C40" s="96"/>
      <c r="D40" s="70"/>
      <c r="E40" s="70"/>
      <c r="F40" s="162"/>
      <c r="G40" s="172"/>
      <c r="H40" s="169"/>
      <c r="I40" s="66"/>
      <c r="K40" s="93"/>
      <c r="N40" s="94"/>
      <c r="O40" s="52"/>
      <c r="P40" s="52"/>
      <c r="Q40" s="52"/>
      <c r="R40" s="52"/>
      <c r="S40" s="52"/>
      <c r="T40" s="52"/>
      <c r="U40" s="52"/>
      <c r="V40" s="52"/>
      <c r="W40" s="52"/>
      <c r="X40" s="52"/>
    </row>
    <row r="41" spans="1:65" customFormat="1" ht="24.75" customHeight="1" x14ac:dyDescent="0.2">
      <c r="A41" s="89"/>
      <c r="B41" s="97" t="s">
        <v>49</v>
      </c>
      <c r="C41" s="96"/>
      <c r="D41" s="70"/>
      <c r="E41" s="70"/>
      <c r="F41" s="163"/>
      <c r="G41" s="173"/>
      <c r="H41" s="169"/>
      <c r="I41" s="38"/>
      <c r="K41" s="93"/>
      <c r="N41" s="94"/>
      <c r="O41" s="52"/>
      <c r="P41" s="52"/>
      <c r="Q41" s="52"/>
      <c r="R41" s="52"/>
      <c r="S41" s="52"/>
      <c r="T41" s="52"/>
      <c r="U41" s="52"/>
      <c r="V41" s="52"/>
      <c r="W41" s="52"/>
      <c r="X41" s="52"/>
    </row>
    <row r="42" spans="1:65" customFormat="1" ht="24.75" customHeight="1" x14ac:dyDescent="0.2">
      <c r="A42" s="89"/>
      <c r="B42" s="97" t="s">
        <v>50</v>
      </c>
      <c r="C42" s="96"/>
      <c r="D42" s="70"/>
      <c r="E42" s="70"/>
      <c r="F42" s="161" t="s">
        <v>51</v>
      </c>
      <c r="G42" s="171" t="s">
        <v>52</v>
      </c>
      <c r="H42" s="169"/>
      <c r="I42" s="98"/>
      <c r="J42" s="99"/>
      <c r="K42" s="66"/>
      <c r="N42" s="94"/>
      <c r="O42" s="52"/>
      <c r="P42" s="52"/>
      <c r="Q42" s="52"/>
      <c r="R42" s="52"/>
      <c r="S42" s="52"/>
      <c r="T42" s="52"/>
      <c r="U42" s="52"/>
      <c r="V42" s="52"/>
      <c r="W42" s="52"/>
      <c r="X42" s="52"/>
    </row>
    <row r="43" spans="1:65" customFormat="1" ht="24.75" customHeight="1" x14ac:dyDescent="0.2">
      <c r="A43" s="89"/>
      <c r="B43" s="100" t="s">
        <v>53</v>
      </c>
      <c r="C43" s="101"/>
      <c r="D43" s="102"/>
      <c r="E43" s="102"/>
      <c r="F43" s="163"/>
      <c r="G43" s="173"/>
      <c r="H43" s="170"/>
      <c r="I43" s="66"/>
      <c r="K43" s="93"/>
      <c r="N43" s="94"/>
      <c r="O43" s="52"/>
      <c r="P43" s="52"/>
      <c r="Q43" s="52"/>
      <c r="R43" s="52"/>
      <c r="S43" s="52"/>
      <c r="T43" s="52"/>
      <c r="U43" s="52"/>
      <c r="V43" s="52"/>
      <c r="W43" s="52"/>
      <c r="X43" s="52"/>
    </row>
    <row r="44" spans="1:65" customFormat="1" ht="23.25" customHeight="1" x14ac:dyDescent="0.2">
      <c r="A44" s="89"/>
      <c r="B44" s="90" t="s">
        <v>54</v>
      </c>
      <c r="C44" s="92"/>
      <c r="D44" s="92"/>
      <c r="E44" s="92"/>
      <c r="F44" s="161" t="s">
        <v>45</v>
      </c>
      <c r="G44" s="165" t="s">
        <v>55</v>
      </c>
      <c r="H44" s="168" t="s">
        <v>56</v>
      </c>
      <c r="I44" s="66"/>
      <c r="K44" s="93"/>
      <c r="N44" s="94"/>
      <c r="O44" s="52"/>
      <c r="P44" s="52"/>
      <c r="Q44" s="52"/>
      <c r="R44" s="52"/>
      <c r="S44" s="52"/>
      <c r="T44" s="52"/>
      <c r="U44" s="52"/>
      <c r="V44" s="52"/>
      <c r="W44" s="52"/>
      <c r="X44" s="52"/>
    </row>
    <row r="45" spans="1:65" customFormat="1" ht="23.25" customHeight="1" x14ac:dyDescent="0.2">
      <c r="A45" s="89"/>
      <c r="B45" s="95" t="s">
        <v>57</v>
      </c>
      <c r="C45" s="70"/>
      <c r="D45" s="70"/>
      <c r="E45" s="70"/>
      <c r="F45" s="163"/>
      <c r="G45" s="167"/>
      <c r="H45" s="169"/>
      <c r="I45" s="66"/>
      <c r="K45" s="93"/>
      <c r="N45" s="94"/>
      <c r="O45" s="52"/>
      <c r="P45" s="52"/>
      <c r="Q45" s="52"/>
      <c r="R45" s="52"/>
      <c r="S45" s="52"/>
      <c r="T45" s="52"/>
      <c r="U45" s="52"/>
      <c r="V45" s="52"/>
      <c r="W45" s="52"/>
      <c r="X45" s="52"/>
    </row>
    <row r="46" spans="1:65" customFormat="1" ht="23.25" customHeight="1" x14ac:dyDescent="0.2">
      <c r="A46" s="89"/>
      <c r="B46" s="97" t="s">
        <v>58</v>
      </c>
      <c r="C46" s="70"/>
      <c r="D46" s="70"/>
      <c r="E46" s="70"/>
      <c r="F46" s="161" t="s">
        <v>51</v>
      </c>
      <c r="G46" s="165" t="s">
        <v>59</v>
      </c>
      <c r="H46" s="169"/>
      <c r="J46" s="66"/>
      <c r="K46" s="93"/>
      <c r="N46" s="94"/>
      <c r="O46" s="52"/>
      <c r="P46" s="52"/>
      <c r="Q46" s="52"/>
      <c r="R46" s="52"/>
      <c r="S46" s="52"/>
      <c r="T46" s="52"/>
      <c r="U46" s="52"/>
      <c r="V46" s="52"/>
      <c r="W46" s="52"/>
      <c r="X46" s="52"/>
    </row>
    <row r="47" spans="1:65" customFormat="1" ht="23.25" customHeight="1" x14ac:dyDescent="0.2">
      <c r="A47" s="89"/>
      <c r="B47" s="103" t="s">
        <v>50</v>
      </c>
      <c r="C47" s="102"/>
      <c r="D47" s="102"/>
      <c r="E47" s="102"/>
      <c r="F47" s="163"/>
      <c r="G47" s="167"/>
      <c r="H47" s="170"/>
      <c r="I47" s="66"/>
      <c r="K47" s="93"/>
      <c r="N47" s="94"/>
      <c r="O47" s="52"/>
      <c r="P47" s="52"/>
      <c r="Q47" s="52"/>
      <c r="R47" s="52"/>
      <c r="S47" s="52"/>
      <c r="T47" s="52"/>
      <c r="U47" s="52"/>
      <c r="V47" s="52"/>
      <c r="W47" s="52"/>
      <c r="X47" s="52"/>
    </row>
    <row r="48" spans="1:65" customFormat="1" ht="25.5" customHeight="1" x14ac:dyDescent="0.2">
      <c r="A48" s="89"/>
      <c r="B48" s="90" t="s">
        <v>60</v>
      </c>
      <c r="C48" s="92"/>
      <c r="D48" s="92"/>
      <c r="E48" s="92"/>
      <c r="F48" s="161" t="s">
        <v>61</v>
      </c>
      <c r="G48" s="165" t="s">
        <v>62</v>
      </c>
      <c r="H48" s="104"/>
      <c r="I48" s="66"/>
      <c r="K48" s="93"/>
      <c r="N48" s="94"/>
      <c r="O48" s="52"/>
      <c r="P48" s="52"/>
      <c r="Q48" s="52"/>
      <c r="R48" s="52"/>
      <c r="S48" s="52"/>
      <c r="T48" s="52"/>
      <c r="U48" s="52"/>
      <c r="V48" s="52"/>
      <c r="W48" s="52"/>
      <c r="X48" s="52"/>
    </row>
    <row r="49" spans="1:66" customFormat="1" ht="25.5" customHeight="1" x14ac:dyDescent="0.2">
      <c r="A49" s="89"/>
      <c r="B49" s="105" t="s">
        <v>63</v>
      </c>
      <c r="C49" s="70"/>
      <c r="D49" s="70"/>
      <c r="E49" s="70"/>
      <c r="F49" s="162"/>
      <c r="G49" s="166"/>
      <c r="H49" s="106"/>
      <c r="I49" s="66"/>
      <c r="K49" s="93"/>
      <c r="N49" s="94"/>
      <c r="O49" s="52"/>
      <c r="P49" s="52"/>
      <c r="Q49" s="52"/>
      <c r="R49" s="52"/>
      <c r="S49" s="52"/>
      <c r="T49" s="52"/>
      <c r="U49" s="52"/>
      <c r="V49" s="52"/>
      <c r="W49" s="52"/>
      <c r="X49" s="52"/>
    </row>
    <row r="50" spans="1:66" customFormat="1" ht="23.25" customHeight="1" x14ac:dyDescent="0.2">
      <c r="A50" s="89"/>
      <c r="B50" s="107" t="s">
        <v>64</v>
      </c>
      <c r="C50" s="102"/>
      <c r="D50" s="102"/>
      <c r="E50" s="102"/>
      <c r="F50" s="163"/>
      <c r="G50" s="167"/>
      <c r="H50" s="108"/>
      <c r="I50" s="66"/>
      <c r="K50" s="93"/>
      <c r="N50" s="94"/>
      <c r="O50" s="52"/>
      <c r="P50" s="52"/>
      <c r="Q50" s="52"/>
      <c r="R50" s="52"/>
      <c r="S50" s="52"/>
      <c r="T50" s="52"/>
      <c r="U50" s="52"/>
      <c r="V50" s="52"/>
      <c r="W50" s="52"/>
      <c r="X50" s="52"/>
    </row>
    <row r="51" spans="1:66" customFormat="1" ht="22.5" customHeight="1" x14ac:dyDescent="0.2">
      <c r="A51" s="89"/>
      <c r="B51" s="109" t="s">
        <v>65</v>
      </c>
      <c r="C51" s="70"/>
      <c r="D51" s="70"/>
      <c r="E51" s="70"/>
      <c r="F51" s="110"/>
      <c r="G51" s="111"/>
      <c r="H51" s="112"/>
      <c r="I51" s="66"/>
      <c r="K51" s="93"/>
      <c r="N51" s="94"/>
      <c r="O51" s="52"/>
      <c r="P51" s="52"/>
      <c r="Q51" s="52"/>
      <c r="R51" s="52"/>
      <c r="S51" s="52"/>
      <c r="T51" s="52"/>
      <c r="U51" s="52"/>
      <c r="V51" s="52"/>
      <c r="W51" s="52"/>
      <c r="X51" s="52"/>
    </row>
    <row r="52" spans="1:66" customFormat="1" ht="10.5" customHeight="1" x14ac:dyDescent="0.2">
      <c r="A52" s="89"/>
      <c r="B52" s="109"/>
      <c r="C52" s="70"/>
      <c r="D52" s="70"/>
      <c r="E52" s="70"/>
      <c r="F52" s="110"/>
      <c r="G52" s="111"/>
      <c r="H52" s="112"/>
      <c r="I52" s="66"/>
      <c r="K52" s="93"/>
      <c r="N52" s="94"/>
      <c r="O52" s="52"/>
      <c r="P52" s="52"/>
      <c r="Q52" s="52"/>
      <c r="R52" s="52"/>
      <c r="S52" s="52"/>
      <c r="T52" s="52"/>
      <c r="U52" s="52"/>
      <c r="V52" s="52"/>
      <c r="W52" s="52"/>
      <c r="X52" s="52"/>
    </row>
    <row r="53" spans="1:66" s="52" customFormat="1" ht="21" customHeight="1" x14ac:dyDescent="0.2">
      <c r="A53" s="73"/>
      <c r="B53" s="73"/>
      <c r="C53" s="113" t="s">
        <v>66</v>
      </c>
      <c r="D53" s="88"/>
      <c r="E53" s="70"/>
      <c r="F53" s="70"/>
      <c r="G53" s="70"/>
      <c r="H53" s="70"/>
      <c r="I53" s="70"/>
      <c r="K53" s="80"/>
      <c r="N53" s="81"/>
    </row>
    <row r="54" spans="1:66" s="52" customFormat="1" ht="21" customHeight="1" x14ac:dyDescent="0.2">
      <c r="A54" s="73"/>
      <c r="B54" s="73"/>
      <c r="C54" s="70" t="s">
        <v>67</v>
      </c>
      <c r="D54" s="88"/>
      <c r="E54" s="70"/>
      <c r="F54" s="70"/>
      <c r="G54" s="70"/>
      <c r="H54" s="70"/>
      <c r="I54" s="70"/>
      <c r="K54" s="80"/>
      <c r="N54" s="81"/>
    </row>
    <row r="55" spans="1:66" customFormat="1" ht="36" customHeight="1" x14ac:dyDescent="0.2">
      <c r="A55" s="114" t="s">
        <v>68</v>
      </c>
      <c r="C55" s="89"/>
      <c r="D55" s="89"/>
      <c r="E55" s="89"/>
      <c r="F55" s="89"/>
      <c r="G55" s="89"/>
      <c r="H55" s="89"/>
      <c r="I55" s="89"/>
      <c r="K55" s="93"/>
      <c r="N55" s="94"/>
    </row>
    <row r="56" spans="1:66" customFormat="1" ht="36" customHeight="1" x14ac:dyDescent="0.2">
      <c r="A56" s="160"/>
      <c r="B56" s="115"/>
      <c r="C56" s="116"/>
      <c r="D56" s="164" t="s">
        <v>69</v>
      </c>
      <c r="E56" s="164"/>
      <c r="F56" s="164"/>
      <c r="G56" s="116"/>
      <c r="H56" s="116"/>
      <c r="I56" s="117"/>
      <c r="K56" s="93"/>
      <c r="N56" s="94"/>
    </row>
    <row r="57" spans="1:66" customFormat="1" ht="32.25" customHeight="1" x14ac:dyDescent="0.2">
      <c r="A57" s="160"/>
      <c r="B57" s="118" t="s">
        <v>70</v>
      </c>
      <c r="C57" s="39" t="s">
        <v>71</v>
      </c>
      <c r="D57" s="39" t="s">
        <v>72</v>
      </c>
      <c r="E57" s="39" t="s">
        <v>73</v>
      </c>
      <c r="F57" s="39" t="s">
        <v>74</v>
      </c>
      <c r="G57" s="39" t="s">
        <v>75</v>
      </c>
      <c r="H57" s="39" t="s">
        <v>76</v>
      </c>
      <c r="I57" s="119" t="s">
        <v>77</v>
      </c>
      <c r="K57" s="93"/>
      <c r="N57" s="94"/>
    </row>
    <row r="58" spans="1:66" customFormat="1" ht="24" customHeight="1" x14ac:dyDescent="0.2">
      <c r="A58" s="40" t="s">
        <v>78</v>
      </c>
      <c r="B58" s="41" t="s">
        <v>79</v>
      </c>
      <c r="C58" s="42" t="s">
        <v>80</v>
      </c>
      <c r="D58" s="42" t="s">
        <v>81</v>
      </c>
      <c r="E58" s="42" t="s">
        <v>82</v>
      </c>
      <c r="F58" s="42" t="s">
        <v>83</v>
      </c>
      <c r="G58" s="42" t="s">
        <v>84</v>
      </c>
      <c r="H58" s="42" t="s">
        <v>85</v>
      </c>
      <c r="I58" s="34" t="s">
        <v>36</v>
      </c>
      <c r="K58" s="93"/>
      <c r="N58" s="94"/>
      <c r="BN58" s="49"/>
    </row>
    <row r="59" spans="1:66" ht="42" customHeight="1" thickBot="1" x14ac:dyDescent="0.25">
      <c r="A59" s="10"/>
      <c r="B59" s="11"/>
      <c r="C59" s="12"/>
      <c r="D59" s="12"/>
      <c r="E59" s="12"/>
      <c r="F59" s="12"/>
      <c r="G59" s="12"/>
      <c r="H59" s="12"/>
      <c r="I59" s="30"/>
      <c r="J59" s="13"/>
      <c r="AW59"/>
      <c r="AX59"/>
      <c r="AY59" t="s">
        <v>155</v>
      </c>
      <c r="AZ59"/>
      <c r="BA59" t="s">
        <v>86</v>
      </c>
      <c r="BB59" s="157" t="s">
        <v>87</v>
      </c>
      <c r="BC59" s="157"/>
      <c r="BD59" s="157"/>
      <c r="BE59" s="157"/>
      <c r="BF59" s="157"/>
      <c r="BG59" s="157"/>
      <c r="BH59" s="157"/>
      <c r="BI59" s="157"/>
      <c r="BJ59" s="157"/>
      <c r="BK59"/>
      <c r="BL59"/>
      <c r="BM59"/>
      <c r="BN59" s="49"/>
    </row>
    <row r="60" spans="1:66" ht="7.5" customHeight="1" thickBot="1" x14ac:dyDescent="0.25">
      <c r="A60" s="10"/>
      <c r="B60" s="14"/>
      <c r="C60" s="14"/>
      <c r="D60" s="14"/>
      <c r="E60" s="14"/>
      <c r="F60" s="14"/>
      <c r="G60" s="14"/>
      <c r="H60" s="14"/>
      <c r="AW60"/>
      <c r="AX60" t="s">
        <v>156</v>
      </c>
      <c r="AY60" s="7" t="str">
        <f>IF(F59="","",F59)</f>
        <v/>
      </c>
      <c r="AZ60" t="str">
        <f>SUBSTITUTE(AY60,AY61,"")</f>
        <v/>
      </c>
      <c r="BA60" t="s">
        <v>157</v>
      </c>
      <c r="BB60"/>
      <c r="BC60"/>
      <c r="BD60"/>
      <c r="BE60"/>
      <c r="BF60"/>
      <c r="BG60"/>
      <c r="BH60"/>
      <c r="BI60"/>
      <c r="BJ60"/>
      <c r="BK60"/>
      <c r="BL60"/>
      <c r="BM60"/>
      <c r="BN60" s="49"/>
    </row>
    <row r="61" spans="1:66" customFormat="1" ht="35.25" customHeight="1" x14ac:dyDescent="0.2">
      <c r="A61" s="43"/>
      <c r="B61" s="120"/>
      <c r="C61" s="121"/>
      <c r="D61" s="185" t="s">
        <v>88</v>
      </c>
      <c r="E61" s="185"/>
      <c r="F61" s="185"/>
      <c r="G61" s="186"/>
      <c r="H61" s="180" t="s">
        <v>89</v>
      </c>
      <c r="I61" s="181"/>
      <c r="J61" s="93"/>
      <c r="M61" s="94"/>
      <c r="AX61" t="s">
        <v>158</v>
      </c>
      <c r="AY61" t="str">
        <f>IFERROR(LEFT(AY60,FIND("県",AY60)),LEFT(AY60,3))</f>
        <v/>
      </c>
      <c r="BN61" s="49"/>
    </row>
    <row r="62" spans="1:66" ht="45" customHeight="1" x14ac:dyDescent="0.2">
      <c r="A62" s="43"/>
      <c r="B62" s="44" t="s">
        <v>90</v>
      </c>
      <c r="C62" s="45" t="s">
        <v>91</v>
      </c>
      <c r="D62" s="48" t="s">
        <v>92</v>
      </c>
      <c r="E62" s="48" t="s">
        <v>93</v>
      </c>
      <c r="F62" s="142" t="s">
        <v>94</v>
      </c>
      <c r="G62" s="39" t="s">
        <v>95</v>
      </c>
      <c r="H62" s="190"/>
      <c r="I62" s="191"/>
      <c r="K62" s="7"/>
      <c r="N62" s="7"/>
      <c r="AW62"/>
      <c r="AX62" t="s">
        <v>159</v>
      </c>
      <c r="AY62" t="str">
        <f>LEFT(AZ60,14)</f>
        <v/>
      </c>
      <c r="AZ62"/>
      <c r="BA62"/>
      <c r="BB62" t="b">
        <f>OR($D$64="5営業日(\19,800税込/1検体)",$D$64="5営業日(\26,400税込/1検体)",$D$64="5営業日(-1:\19,800税込/1検体 ／ -2:\26,400税込/1検体)")</f>
        <v>0</v>
      </c>
      <c r="BC62"/>
      <c r="BD62"/>
      <c r="BE62"/>
      <c r="BF62"/>
      <c r="BG62"/>
      <c r="BH62"/>
      <c r="BI62"/>
      <c r="BJ62"/>
      <c r="BK62"/>
      <c r="BL62"/>
      <c r="BM62"/>
      <c r="BN62" s="49"/>
    </row>
    <row r="63" spans="1:66" ht="25.5" customHeight="1" thickBot="1" x14ac:dyDescent="0.25">
      <c r="A63" s="40" t="s">
        <v>78</v>
      </c>
      <c r="B63" s="41" t="s">
        <v>96</v>
      </c>
      <c r="C63" s="46" t="s">
        <v>97</v>
      </c>
      <c r="D63" s="46" t="str">
        <f>IF(OR(ISBLANK($C$64),ISBLANK(D64)),"5営業日 / 10営業日",IF(AND($BH$229=TRUE,$BH$230=FALSE,$BH$231=FALSE),"5営業日 / 10営業日",IF(AND($BH$229=FALSE,$BH$230=TRUE,$BH$231=FALSE),"5営業日 / 10営業日",IF(AND($BH$229=FALSE,$BH$230=FALSE,$BH$231=TRUE),"5営業日 / 10営業日","5営業日 / 10営業日(金額違いますのでご確認ください)"))))</f>
        <v>5営業日 / 10営業日</v>
      </c>
      <c r="E63" s="47" t="s">
        <v>98</v>
      </c>
      <c r="F63" s="42" t="s">
        <v>99</v>
      </c>
      <c r="G63" s="42" t="s">
        <v>100</v>
      </c>
      <c r="H63" s="192"/>
      <c r="I63" s="193"/>
      <c r="K63" s="7"/>
      <c r="N63" s="7"/>
      <c r="AW63"/>
      <c r="AX63" t="s">
        <v>160</v>
      </c>
      <c r="AY63" t="str">
        <f>MID(AZ60,15,14)</f>
        <v/>
      </c>
      <c r="AZ63"/>
      <c r="BA63"/>
      <c r="BB63" t="b">
        <f>OR($D$64="10営業日(\17,600税込/1検体)",$D$64="10営業日(\24,200税込/1検体)",$D$64="10営業日(-1:\17,600税込/1検体 ／ -2:\24,200税込/1検体)")</f>
        <v>0</v>
      </c>
      <c r="BC63"/>
      <c r="BD63"/>
      <c r="BE63"/>
      <c r="BF63"/>
      <c r="BG63"/>
      <c r="BH63"/>
      <c r="BI63"/>
      <c r="BJ63"/>
      <c r="BK63"/>
      <c r="BL63"/>
      <c r="BM63"/>
      <c r="BN63" s="49"/>
    </row>
    <row r="64" spans="1:66" ht="53.25" customHeight="1" thickBot="1" x14ac:dyDescent="0.25">
      <c r="A64" s="10"/>
      <c r="B64" s="11"/>
      <c r="C64" s="15"/>
      <c r="D64" s="15"/>
      <c r="E64" s="15" t="s">
        <v>101</v>
      </c>
      <c r="F64" s="12"/>
      <c r="G64" s="12"/>
      <c r="H64" s="194"/>
      <c r="I64" s="195"/>
      <c r="K64" s="7"/>
      <c r="N64" s="7"/>
      <c r="AW64"/>
      <c r="AX64" t="s">
        <v>161</v>
      </c>
      <c r="AY64" t="str">
        <f>MID(AZ60,29,14)</f>
        <v/>
      </c>
      <c r="AZ64"/>
      <c r="BA64" s="143" t="str">
        <f>IF($C$64="JIS A1481-1","JIS A1481-1",IF($C$64="JIS A1481-2","JIS A1481-2",IF($C$64="-1及び-2混在
(試料情報の分析方法欄(セルJ68以降)に個別記載必要)","-1及び-2混在","確認必要")))</f>
        <v>確認必要</v>
      </c>
      <c r="BB64" s="143" t="str">
        <f>IF(BB62=TRUE,"5営業日",IF(BB63=TRUE,"10営業日","確認必要"))</f>
        <v>確認必要</v>
      </c>
      <c r="BC64" s="143" t="str">
        <f>IF($E$64="有(+\11.000税込/1検体)","有","無")</f>
        <v>無</v>
      </c>
      <c r="BD64"/>
      <c r="BE64"/>
      <c r="BF64"/>
      <c r="BG64"/>
      <c r="BH64"/>
      <c r="BI64"/>
      <c r="BJ64"/>
      <c r="BK64"/>
      <c r="BL64"/>
      <c r="BM64"/>
      <c r="BN64" s="49"/>
    </row>
    <row r="65" spans="1:66" ht="8.25" customHeight="1" thickBot="1" x14ac:dyDescent="0.25">
      <c r="A65" s="6"/>
      <c r="AW65"/>
      <c r="AX65" t="s">
        <v>162</v>
      </c>
      <c r="AY65" t="str">
        <f>MID(AZ60,43,14)</f>
        <v/>
      </c>
      <c r="AZ65"/>
      <c r="BA65"/>
      <c r="BB65"/>
      <c r="BC65"/>
      <c r="BD65">
        <v>308</v>
      </c>
      <c r="BE65"/>
      <c r="BF65"/>
      <c r="BG65"/>
      <c r="BH65"/>
      <c r="BI65"/>
      <c r="BJ65"/>
      <c r="BK65"/>
      <c r="BL65"/>
      <c r="BM65"/>
      <c r="BN65" s="49"/>
    </row>
    <row r="66" spans="1:66" customFormat="1" ht="35.25" customHeight="1" x14ac:dyDescent="0.2">
      <c r="A66" s="158" t="s">
        <v>102</v>
      </c>
      <c r="B66" s="174" t="s">
        <v>103</v>
      </c>
      <c r="C66" s="175"/>
      <c r="D66" s="175"/>
      <c r="E66" s="175"/>
      <c r="F66" s="175"/>
      <c r="G66" s="175"/>
      <c r="H66" s="175"/>
      <c r="I66" s="175"/>
      <c r="J66" s="176"/>
      <c r="BA66" s="145" t="s">
        <v>163</v>
      </c>
      <c r="BB66" s="145" t="s">
        <v>164</v>
      </c>
      <c r="BC66" s="145" t="s">
        <v>165</v>
      </c>
      <c r="BN66" s="49"/>
    </row>
    <row r="67" spans="1:66" s="53" customFormat="1" ht="60" customHeight="1" x14ac:dyDescent="0.2">
      <c r="A67" s="159"/>
      <c r="B67" s="122" t="s">
        <v>104</v>
      </c>
      <c r="C67" s="123" t="s">
        <v>105</v>
      </c>
      <c r="D67" s="123" t="s">
        <v>106</v>
      </c>
      <c r="E67" s="124" t="s">
        <v>107</v>
      </c>
      <c r="F67" s="123" t="s">
        <v>108</v>
      </c>
      <c r="G67" s="123" t="s">
        <v>109</v>
      </c>
      <c r="H67" s="141" t="s">
        <v>110</v>
      </c>
      <c r="I67" s="142" t="s">
        <v>111</v>
      </c>
      <c r="J67" s="125" t="s">
        <v>112</v>
      </c>
      <c r="BN67" s="50"/>
    </row>
    <row r="68" spans="1:66" customFormat="1" ht="30" customHeight="1" thickBot="1" x14ac:dyDescent="0.25">
      <c r="A68" s="126" t="s">
        <v>78</v>
      </c>
      <c r="B68" s="127">
        <v>44301</v>
      </c>
      <c r="C68" s="128" t="s">
        <v>113</v>
      </c>
      <c r="D68" s="128" t="s">
        <v>114</v>
      </c>
      <c r="E68" s="129" t="s">
        <v>115</v>
      </c>
      <c r="F68" s="128" t="s">
        <v>116</v>
      </c>
      <c r="G68" s="128" t="s">
        <v>117</v>
      </c>
      <c r="H68" s="128" t="s">
        <v>118</v>
      </c>
      <c r="I68" s="130" t="s">
        <v>118</v>
      </c>
      <c r="J68" s="131">
        <v>-1</v>
      </c>
      <c r="AZ68" s="152" t="s">
        <v>166</v>
      </c>
      <c r="BA68" s="145" t="s">
        <v>119</v>
      </c>
      <c r="BB68" s="146" t="s">
        <v>167</v>
      </c>
      <c r="BC68" s="153" t="s">
        <v>168</v>
      </c>
      <c r="BD68" s="145" t="s">
        <v>120</v>
      </c>
      <c r="BE68" s="145" t="s">
        <v>169</v>
      </c>
      <c r="BF68" s="145" t="s">
        <v>121</v>
      </c>
      <c r="BN68" s="49"/>
    </row>
    <row r="69" spans="1:66" ht="37.5" customHeight="1" thickTop="1" thickBot="1" x14ac:dyDescent="0.25">
      <c r="A69" s="16">
        <v>1</v>
      </c>
      <c r="B69" s="17"/>
      <c r="C69" s="20"/>
      <c r="D69" s="18"/>
      <c r="E69" s="35"/>
      <c r="F69" s="19"/>
      <c r="G69" s="18"/>
      <c r="H69" s="18"/>
      <c r="I69" s="20"/>
      <c r="J69" s="32"/>
      <c r="K69" s="7"/>
      <c r="N69" s="7"/>
      <c r="AW69"/>
      <c r="AX69"/>
      <c r="AY69"/>
      <c r="AZ69" s="154" t="str">
        <f>IF($C69="","",$A69)</f>
        <v/>
      </c>
      <c r="BA69" s="143">
        <f>IF(BA64="JIS A1481-1",73,IF(BA64="JIS A1481-2",75,11))</f>
        <v>11</v>
      </c>
      <c r="BB69" s="155" t="str">
        <f>IF(C69="","",IF($BA$69&lt;&gt;11,IF($BC$64="無",$BA$69,$BA$69+1),IF(AND($J69=$BF$236,$BC$64="無"),73,IF(AND($J69=$BF$236,$BC$64="有"),74,IF(AND($J69=$BF$237,$BC$64="無"),75,IF(AND($J69=$BF$237,$BC$64="有"),76,IF($BC$64="無",73,74)))))))</f>
        <v/>
      </c>
      <c r="BC69" s="156" t="str">
        <f>IF($C69="","",IF($BB$64="5営業日",371,IF($BB$64="10営業日",372,371)))</f>
        <v/>
      </c>
      <c r="BD69" s="147" t="str">
        <f>IF($G$64&lt;&gt;"",$G$64,"")</f>
        <v/>
      </c>
      <c r="BE69" s="143" t="str">
        <f>IF($C69="","",IF($BB$64="5営業日",7,IF($BB$64="10営業日",8,7)))</f>
        <v/>
      </c>
      <c r="BF69" s="144">
        <f>COUNT($BB$69:$BB$168)</f>
        <v>0</v>
      </c>
      <c r="BG69"/>
      <c r="BH69"/>
      <c r="BI69"/>
      <c r="BJ69"/>
      <c r="BK69"/>
      <c r="BL69"/>
      <c r="BM69"/>
      <c r="BN69" s="49"/>
    </row>
    <row r="70" spans="1:66" ht="37.5" customHeight="1" thickTop="1" thickBot="1" x14ac:dyDescent="0.25">
      <c r="A70" s="16">
        <v>2</v>
      </c>
      <c r="B70" s="17"/>
      <c r="C70" s="20"/>
      <c r="D70" s="20"/>
      <c r="E70" s="35"/>
      <c r="F70" s="19"/>
      <c r="G70" s="18"/>
      <c r="H70" s="18"/>
      <c r="I70" s="20"/>
      <c r="J70" s="32"/>
      <c r="K70" s="7"/>
      <c r="N70" s="7"/>
      <c r="AW70"/>
      <c r="AX70"/>
      <c r="AY70"/>
      <c r="AZ70" s="154" t="str">
        <f t="shared" ref="AZ70:AZ133" si="0">IF($C70="","",$A70)</f>
        <v/>
      </c>
      <c r="BA70"/>
      <c r="BB70" s="154" t="str">
        <f t="shared" ref="BB70:BB133" si="1">IF(C70="","",IF($BA$69&lt;&gt;11,IF($BC$64="無",$BA$69,$BA$69+1),IF(AND($J70=$BF$236,$BC$64="無"),73,IF(AND($J70=$BF$236,$BC$64="有"),74,IF(AND($J70=$BF$237,$BC$64="無"),75,IF(AND($J70=$BF$237,$BC$64="有"),76,IF($BC$64="無",73,74)))))))</f>
        <v/>
      </c>
      <c r="BC70" s="156" t="str">
        <f t="shared" ref="BC70:BC133" si="2">IF($C70="","",IF($BB$64="5営業日",371,IF($BB$64="10営業日",372,371)))</f>
        <v/>
      </c>
      <c r="BD70" s="148" t="str">
        <f t="shared" ref="BD70:BD133" si="3">IF($G$64&lt;&gt;"",$G$64,"")</f>
        <v/>
      </c>
      <c r="BE70" s="143" t="str">
        <f t="shared" ref="BE70:BE133" si="4">IF($C70="","",IF($BB$64="5営業日",7,IF($BB$64="10営業日",8,7)))</f>
        <v/>
      </c>
      <c r="BF70"/>
      <c r="BG70"/>
      <c r="BH70"/>
      <c r="BI70"/>
      <c r="BJ70"/>
      <c r="BK70"/>
      <c r="BL70"/>
      <c r="BM70"/>
      <c r="BN70" s="49"/>
    </row>
    <row r="71" spans="1:66" ht="37.5" customHeight="1" thickTop="1" thickBot="1" x14ac:dyDescent="0.25">
      <c r="A71" s="16">
        <v>3</v>
      </c>
      <c r="B71" s="17"/>
      <c r="C71" s="19"/>
      <c r="D71" s="20"/>
      <c r="E71" s="35"/>
      <c r="F71" s="19"/>
      <c r="G71" s="18"/>
      <c r="H71" s="18"/>
      <c r="I71" s="20"/>
      <c r="J71" s="32"/>
      <c r="K71" s="7"/>
      <c r="N71" s="7"/>
      <c r="AW71"/>
      <c r="AX71"/>
      <c r="AY71"/>
      <c r="AZ71" s="154" t="str">
        <f t="shared" si="0"/>
        <v/>
      </c>
      <c r="BA71"/>
      <c r="BB71" s="154" t="str">
        <f t="shared" si="1"/>
        <v/>
      </c>
      <c r="BC71" s="156" t="str">
        <f t="shared" si="2"/>
        <v/>
      </c>
      <c r="BD71" s="149" t="str">
        <f t="shared" si="3"/>
        <v/>
      </c>
      <c r="BE71" s="143" t="str">
        <f t="shared" si="4"/>
        <v/>
      </c>
      <c r="BF71"/>
      <c r="BG71"/>
      <c r="BH71"/>
      <c r="BI71"/>
      <c r="BJ71"/>
      <c r="BK71"/>
      <c r="BL71"/>
      <c r="BM71"/>
      <c r="BN71" s="49"/>
    </row>
    <row r="72" spans="1:66" ht="37.5" customHeight="1" thickTop="1" thickBot="1" x14ac:dyDescent="0.25">
      <c r="A72" s="16">
        <v>4</v>
      </c>
      <c r="B72" s="17"/>
      <c r="C72" s="19"/>
      <c r="D72" s="20"/>
      <c r="E72" s="35"/>
      <c r="F72" s="19"/>
      <c r="G72" s="18"/>
      <c r="H72" s="18"/>
      <c r="I72" s="20"/>
      <c r="J72" s="32"/>
      <c r="K72" s="7"/>
      <c r="N72" s="7"/>
      <c r="AW72"/>
      <c r="AX72"/>
      <c r="AY72"/>
      <c r="AZ72" s="154" t="str">
        <f t="shared" si="0"/>
        <v/>
      </c>
      <c r="BA72"/>
      <c r="BB72" s="154" t="str">
        <f t="shared" si="1"/>
        <v/>
      </c>
      <c r="BC72" s="156" t="str">
        <f t="shared" si="2"/>
        <v/>
      </c>
      <c r="BD72" s="150" t="str">
        <f t="shared" si="3"/>
        <v/>
      </c>
      <c r="BE72" s="143" t="str">
        <f t="shared" si="4"/>
        <v/>
      </c>
      <c r="BF72"/>
      <c r="BG72"/>
      <c r="BH72"/>
      <c r="BI72"/>
      <c r="BJ72"/>
      <c r="BK72"/>
      <c r="BL72"/>
      <c r="BM72"/>
      <c r="BN72" s="49"/>
    </row>
    <row r="73" spans="1:66" ht="37.5" customHeight="1" thickTop="1" thickBot="1" x14ac:dyDescent="0.25">
      <c r="A73" s="16">
        <v>5</v>
      </c>
      <c r="B73" s="17"/>
      <c r="C73" s="21"/>
      <c r="D73" s="20"/>
      <c r="E73" s="35"/>
      <c r="F73" s="21"/>
      <c r="G73" s="18"/>
      <c r="H73" s="18"/>
      <c r="I73" s="20"/>
      <c r="J73" s="32"/>
      <c r="K73" s="7"/>
      <c r="N73" s="7"/>
      <c r="AW73"/>
      <c r="AX73"/>
      <c r="AY73"/>
      <c r="AZ73" s="154" t="str">
        <f t="shared" si="0"/>
        <v/>
      </c>
      <c r="BA73"/>
      <c r="BB73" s="154" t="str">
        <f t="shared" si="1"/>
        <v/>
      </c>
      <c r="BC73" s="156" t="str">
        <f t="shared" si="2"/>
        <v/>
      </c>
      <c r="BD73" s="148" t="str">
        <f t="shared" si="3"/>
        <v/>
      </c>
      <c r="BE73" s="143" t="str">
        <f t="shared" si="4"/>
        <v/>
      </c>
      <c r="BF73"/>
      <c r="BG73"/>
      <c r="BH73"/>
      <c r="BI73"/>
      <c r="BJ73"/>
      <c r="BK73"/>
      <c r="BL73"/>
      <c r="BM73"/>
      <c r="BN73" s="49"/>
    </row>
    <row r="74" spans="1:66" ht="37.5" customHeight="1" thickTop="1" thickBot="1" x14ac:dyDescent="0.25">
      <c r="A74" s="16">
        <v>6</v>
      </c>
      <c r="B74" s="17"/>
      <c r="C74" s="19"/>
      <c r="D74" s="20"/>
      <c r="E74" s="35"/>
      <c r="F74" s="19"/>
      <c r="G74" s="18"/>
      <c r="H74" s="18"/>
      <c r="I74" s="20"/>
      <c r="J74" s="32"/>
      <c r="K74" s="7"/>
      <c r="N74" s="7"/>
      <c r="AW74"/>
      <c r="AX74"/>
      <c r="AY74"/>
      <c r="AZ74" s="154" t="str">
        <f t="shared" si="0"/>
        <v/>
      </c>
      <c r="BA74"/>
      <c r="BB74" s="154" t="str">
        <f t="shared" si="1"/>
        <v/>
      </c>
      <c r="BC74" s="156" t="str">
        <f t="shared" si="2"/>
        <v/>
      </c>
      <c r="BD74" s="149" t="str">
        <f t="shared" si="3"/>
        <v/>
      </c>
      <c r="BE74" s="143" t="str">
        <f t="shared" si="4"/>
        <v/>
      </c>
      <c r="BF74"/>
      <c r="BG74"/>
      <c r="BH74"/>
      <c r="BI74"/>
      <c r="BJ74"/>
      <c r="BK74"/>
      <c r="BL74"/>
      <c r="BM74"/>
      <c r="BN74" s="49"/>
    </row>
    <row r="75" spans="1:66" ht="37.5" customHeight="1" thickTop="1" thickBot="1" x14ac:dyDescent="0.25">
      <c r="A75" s="16">
        <v>7</v>
      </c>
      <c r="B75" s="17"/>
      <c r="C75" s="19"/>
      <c r="D75" s="20"/>
      <c r="E75" s="35"/>
      <c r="F75" s="19"/>
      <c r="G75" s="18"/>
      <c r="H75" s="18"/>
      <c r="I75" s="20"/>
      <c r="J75" s="32" t="str">
        <f t="shared" ref="J75:J80" si="5">IF(ISBLANK($C75),"",IF(ISBLANK($C$64),"",IF($C$64="JIS A1481-1","-1",IF($C$64="JIS A1481-2","-2","-1"))))</f>
        <v/>
      </c>
      <c r="K75" s="7"/>
      <c r="N75" s="7"/>
      <c r="AW75"/>
      <c r="AX75"/>
      <c r="AY75"/>
      <c r="AZ75" s="154" t="str">
        <f t="shared" si="0"/>
        <v/>
      </c>
      <c r="BA75"/>
      <c r="BB75" s="154" t="str">
        <f t="shared" si="1"/>
        <v/>
      </c>
      <c r="BC75" s="156" t="str">
        <f t="shared" si="2"/>
        <v/>
      </c>
      <c r="BD75" s="148" t="str">
        <f t="shared" si="3"/>
        <v/>
      </c>
      <c r="BE75" s="143" t="str">
        <f t="shared" si="4"/>
        <v/>
      </c>
      <c r="BF75"/>
      <c r="BG75"/>
      <c r="BH75"/>
      <c r="BI75"/>
      <c r="BJ75"/>
      <c r="BK75"/>
      <c r="BL75"/>
      <c r="BM75"/>
      <c r="BN75" s="49"/>
    </row>
    <row r="76" spans="1:66" ht="37.5" customHeight="1" thickTop="1" thickBot="1" x14ac:dyDescent="0.25">
      <c r="A76" s="16">
        <v>8</v>
      </c>
      <c r="B76" s="17"/>
      <c r="C76" s="19"/>
      <c r="D76" s="20"/>
      <c r="E76" s="35"/>
      <c r="F76" s="19"/>
      <c r="G76" s="18"/>
      <c r="H76" s="18"/>
      <c r="I76" s="20"/>
      <c r="J76" s="32" t="str">
        <f t="shared" si="5"/>
        <v/>
      </c>
      <c r="K76" s="7"/>
      <c r="N76" s="7"/>
      <c r="AW76"/>
      <c r="AX76"/>
      <c r="AY76"/>
      <c r="AZ76" s="154" t="str">
        <f t="shared" si="0"/>
        <v/>
      </c>
      <c r="BA76"/>
      <c r="BB76" s="154" t="str">
        <f t="shared" si="1"/>
        <v/>
      </c>
      <c r="BC76" s="156" t="str">
        <f t="shared" si="2"/>
        <v/>
      </c>
      <c r="BD76" s="149" t="str">
        <f t="shared" si="3"/>
        <v/>
      </c>
      <c r="BE76" s="143" t="str">
        <f t="shared" si="4"/>
        <v/>
      </c>
      <c r="BF76"/>
      <c r="BG76"/>
      <c r="BH76"/>
      <c r="BI76"/>
      <c r="BJ76"/>
      <c r="BK76"/>
      <c r="BL76"/>
      <c r="BM76"/>
      <c r="BN76" s="49"/>
    </row>
    <row r="77" spans="1:66" ht="37.5" customHeight="1" thickTop="1" thickBot="1" x14ac:dyDescent="0.25">
      <c r="A77" s="16">
        <v>9</v>
      </c>
      <c r="B77" s="17"/>
      <c r="C77" s="19"/>
      <c r="D77" s="20"/>
      <c r="E77" s="35"/>
      <c r="F77" s="19"/>
      <c r="G77" s="18"/>
      <c r="H77" s="18"/>
      <c r="I77" s="20"/>
      <c r="J77" s="32" t="str">
        <f t="shared" si="5"/>
        <v/>
      </c>
      <c r="K77" s="7"/>
      <c r="N77" s="7"/>
      <c r="AW77"/>
      <c r="AX77"/>
      <c r="AY77"/>
      <c r="AZ77" s="154" t="str">
        <f t="shared" si="0"/>
        <v/>
      </c>
      <c r="BA77"/>
      <c r="BB77" s="154" t="str">
        <f t="shared" si="1"/>
        <v/>
      </c>
      <c r="BC77" s="156" t="str">
        <f t="shared" si="2"/>
        <v/>
      </c>
      <c r="BD77" s="148" t="str">
        <f t="shared" si="3"/>
        <v/>
      </c>
      <c r="BE77" s="143" t="str">
        <f t="shared" si="4"/>
        <v/>
      </c>
      <c r="BF77"/>
      <c r="BG77"/>
      <c r="BH77"/>
      <c r="BI77"/>
      <c r="BJ77"/>
      <c r="BK77"/>
      <c r="BL77"/>
      <c r="BM77"/>
      <c r="BN77" s="49"/>
    </row>
    <row r="78" spans="1:66" ht="37.5" customHeight="1" thickTop="1" thickBot="1" x14ac:dyDescent="0.25">
      <c r="A78" s="16">
        <v>10</v>
      </c>
      <c r="B78" s="17"/>
      <c r="C78" s="19"/>
      <c r="D78" s="20"/>
      <c r="E78" s="35"/>
      <c r="F78" s="19"/>
      <c r="G78" s="18"/>
      <c r="H78" s="18"/>
      <c r="I78" s="20"/>
      <c r="J78" s="32" t="str">
        <f t="shared" si="5"/>
        <v/>
      </c>
      <c r="K78" s="7"/>
      <c r="N78" s="7"/>
      <c r="AW78"/>
      <c r="AX78"/>
      <c r="AY78"/>
      <c r="AZ78" s="154" t="str">
        <f t="shared" si="0"/>
        <v/>
      </c>
      <c r="BA78"/>
      <c r="BB78" s="154" t="str">
        <f t="shared" si="1"/>
        <v/>
      </c>
      <c r="BC78" s="156" t="str">
        <f t="shared" si="2"/>
        <v/>
      </c>
      <c r="BD78" s="149" t="str">
        <f t="shared" si="3"/>
        <v/>
      </c>
      <c r="BE78" s="143" t="str">
        <f t="shared" si="4"/>
        <v/>
      </c>
      <c r="BF78"/>
      <c r="BG78"/>
      <c r="BH78"/>
      <c r="BI78"/>
      <c r="BJ78"/>
      <c r="BK78"/>
      <c r="BL78"/>
      <c r="BM78"/>
      <c r="BN78" s="49"/>
    </row>
    <row r="79" spans="1:66" ht="37.5" customHeight="1" thickTop="1" thickBot="1" x14ac:dyDescent="0.25">
      <c r="A79" s="16">
        <v>11</v>
      </c>
      <c r="B79" s="17"/>
      <c r="C79" s="19"/>
      <c r="D79" s="20"/>
      <c r="E79" s="35"/>
      <c r="F79" s="19"/>
      <c r="G79" s="18"/>
      <c r="H79" s="18"/>
      <c r="I79" s="20"/>
      <c r="J79" s="32" t="str">
        <f t="shared" si="5"/>
        <v/>
      </c>
      <c r="K79" s="7"/>
      <c r="N79" s="7"/>
      <c r="AW79"/>
      <c r="AX79"/>
      <c r="AY79"/>
      <c r="AZ79" s="154" t="str">
        <f t="shared" si="0"/>
        <v/>
      </c>
      <c r="BA79"/>
      <c r="BB79" s="154" t="str">
        <f t="shared" si="1"/>
        <v/>
      </c>
      <c r="BC79" s="156" t="str">
        <f t="shared" si="2"/>
        <v/>
      </c>
      <c r="BD79" s="148" t="str">
        <f t="shared" si="3"/>
        <v/>
      </c>
      <c r="BE79" s="143" t="str">
        <f t="shared" si="4"/>
        <v/>
      </c>
      <c r="BF79"/>
      <c r="BG79"/>
      <c r="BH79"/>
      <c r="BI79"/>
      <c r="BJ79"/>
      <c r="BK79"/>
      <c r="BL79"/>
      <c r="BM79"/>
      <c r="BN79" s="49"/>
    </row>
    <row r="80" spans="1:66" ht="37.5" customHeight="1" thickTop="1" thickBot="1" x14ac:dyDescent="0.25">
      <c r="A80" s="16">
        <v>12</v>
      </c>
      <c r="B80" s="17"/>
      <c r="C80" s="21"/>
      <c r="D80" s="20"/>
      <c r="E80" s="35"/>
      <c r="F80" s="21"/>
      <c r="G80" s="18"/>
      <c r="H80" s="18"/>
      <c r="I80" s="20"/>
      <c r="J80" s="32" t="str">
        <f t="shared" si="5"/>
        <v/>
      </c>
      <c r="K80" s="7"/>
      <c r="N80" s="7"/>
      <c r="AW80"/>
      <c r="AX80"/>
      <c r="AY80"/>
      <c r="AZ80" s="154" t="str">
        <f t="shared" si="0"/>
        <v/>
      </c>
      <c r="BA80"/>
      <c r="BB80" s="154" t="str">
        <f t="shared" si="1"/>
        <v/>
      </c>
      <c r="BC80" s="156" t="str">
        <f t="shared" si="2"/>
        <v/>
      </c>
      <c r="BD80" s="151" t="str">
        <f t="shared" si="3"/>
        <v/>
      </c>
      <c r="BE80" s="143" t="str">
        <f t="shared" si="4"/>
        <v/>
      </c>
      <c r="BF80"/>
      <c r="BG80"/>
      <c r="BH80"/>
      <c r="BI80"/>
      <c r="BJ80"/>
      <c r="BK80"/>
      <c r="BL80"/>
      <c r="BM80"/>
      <c r="BN80" s="49"/>
    </row>
    <row r="81" spans="1:66" ht="37.5" customHeight="1" thickTop="1" thickBot="1" x14ac:dyDescent="0.25">
      <c r="A81" s="16">
        <v>13</v>
      </c>
      <c r="B81" s="17"/>
      <c r="C81" s="21"/>
      <c r="D81" s="20"/>
      <c r="E81" s="35"/>
      <c r="F81" s="21"/>
      <c r="G81" s="18"/>
      <c r="H81" s="18"/>
      <c r="I81" s="20"/>
      <c r="J81" s="32" t="str">
        <f t="shared" ref="J81:J133" si="6">IF(ISBLANK($C81),"",IF(ISBLANK($C$64),"",IF($C$64="JIS A1481-1","-1",IF($C$64="JIS A1481-2","-2","-1"))))</f>
        <v/>
      </c>
      <c r="K81" s="7"/>
      <c r="N81" s="7"/>
      <c r="AW81"/>
      <c r="AX81"/>
      <c r="AY81"/>
      <c r="AZ81" s="154" t="str">
        <f t="shared" si="0"/>
        <v/>
      </c>
      <c r="BA81"/>
      <c r="BB81" s="154" t="str">
        <f t="shared" si="1"/>
        <v/>
      </c>
      <c r="BC81" s="156" t="str">
        <f t="shared" si="2"/>
        <v/>
      </c>
      <c r="BD81" s="149" t="str">
        <f t="shared" si="3"/>
        <v/>
      </c>
      <c r="BE81" s="143" t="str">
        <f t="shared" si="4"/>
        <v/>
      </c>
      <c r="BF81"/>
      <c r="BG81"/>
      <c r="BH81"/>
      <c r="BI81"/>
      <c r="BJ81"/>
      <c r="BK81"/>
      <c r="BL81"/>
      <c r="BM81"/>
      <c r="BN81" s="49"/>
    </row>
    <row r="82" spans="1:66" ht="37.5" customHeight="1" thickTop="1" thickBot="1" x14ac:dyDescent="0.25">
      <c r="A82" s="16">
        <v>14</v>
      </c>
      <c r="B82" s="17"/>
      <c r="C82" s="19"/>
      <c r="D82" s="20"/>
      <c r="E82" s="35"/>
      <c r="F82" s="19"/>
      <c r="G82" s="18"/>
      <c r="H82" s="18"/>
      <c r="I82" s="20"/>
      <c r="J82" s="32" t="str">
        <f t="shared" si="6"/>
        <v/>
      </c>
      <c r="K82" s="7"/>
      <c r="N82" s="7"/>
      <c r="AW82"/>
      <c r="AX82"/>
      <c r="AY82"/>
      <c r="AZ82" s="154" t="str">
        <f t="shared" si="0"/>
        <v/>
      </c>
      <c r="BA82"/>
      <c r="BB82" s="154" t="str">
        <f t="shared" si="1"/>
        <v/>
      </c>
      <c r="BC82" s="156" t="str">
        <f t="shared" si="2"/>
        <v/>
      </c>
      <c r="BD82" s="148" t="str">
        <f t="shared" si="3"/>
        <v/>
      </c>
      <c r="BE82" s="143" t="str">
        <f t="shared" si="4"/>
        <v/>
      </c>
      <c r="BF82"/>
      <c r="BG82"/>
      <c r="BH82"/>
      <c r="BI82"/>
      <c r="BJ82"/>
      <c r="BK82"/>
      <c r="BL82"/>
      <c r="BM82"/>
      <c r="BN82" s="49"/>
    </row>
    <row r="83" spans="1:66" ht="37.5" customHeight="1" thickTop="1" thickBot="1" x14ac:dyDescent="0.25">
      <c r="A83" s="16">
        <v>15</v>
      </c>
      <c r="B83" s="17"/>
      <c r="C83" s="19"/>
      <c r="D83" s="20"/>
      <c r="E83" s="35"/>
      <c r="F83" s="19"/>
      <c r="G83" s="18"/>
      <c r="H83" s="18"/>
      <c r="I83" s="20"/>
      <c r="J83" s="32" t="str">
        <f t="shared" si="6"/>
        <v/>
      </c>
      <c r="K83" s="7"/>
      <c r="N83" s="7"/>
      <c r="AW83"/>
      <c r="AX83"/>
      <c r="AY83"/>
      <c r="AZ83" s="154" t="str">
        <f t="shared" si="0"/>
        <v/>
      </c>
      <c r="BA83"/>
      <c r="BB83" s="154" t="str">
        <f t="shared" si="1"/>
        <v/>
      </c>
      <c r="BC83" s="156" t="str">
        <f t="shared" si="2"/>
        <v/>
      </c>
      <c r="BD83" s="149" t="str">
        <f t="shared" si="3"/>
        <v/>
      </c>
      <c r="BE83" s="143" t="str">
        <f t="shared" si="4"/>
        <v/>
      </c>
      <c r="BF83"/>
      <c r="BG83"/>
      <c r="BH83"/>
      <c r="BI83"/>
      <c r="BJ83"/>
      <c r="BK83"/>
      <c r="BL83"/>
      <c r="BM83"/>
      <c r="BN83" s="49"/>
    </row>
    <row r="84" spans="1:66" ht="37.5" customHeight="1" thickTop="1" thickBot="1" x14ac:dyDescent="0.25">
      <c r="A84" s="16">
        <v>16</v>
      </c>
      <c r="B84" s="17"/>
      <c r="C84" s="19"/>
      <c r="D84" s="20"/>
      <c r="E84" s="35"/>
      <c r="F84" s="19"/>
      <c r="G84" s="18"/>
      <c r="H84" s="18"/>
      <c r="I84" s="20"/>
      <c r="J84" s="32" t="str">
        <f t="shared" si="6"/>
        <v/>
      </c>
      <c r="K84" s="7"/>
      <c r="N84" s="7"/>
      <c r="AW84"/>
      <c r="AX84"/>
      <c r="AY84"/>
      <c r="AZ84" s="154" t="str">
        <f t="shared" si="0"/>
        <v/>
      </c>
      <c r="BA84"/>
      <c r="BB84" s="154" t="str">
        <f t="shared" si="1"/>
        <v/>
      </c>
      <c r="BC84" s="156" t="str">
        <f t="shared" si="2"/>
        <v/>
      </c>
      <c r="BD84" s="148" t="str">
        <f t="shared" si="3"/>
        <v/>
      </c>
      <c r="BE84" s="143" t="str">
        <f t="shared" si="4"/>
        <v/>
      </c>
      <c r="BF84"/>
      <c r="BG84"/>
      <c r="BH84"/>
      <c r="BI84"/>
      <c r="BJ84"/>
      <c r="BK84"/>
      <c r="BL84"/>
      <c r="BM84"/>
      <c r="BN84" s="49"/>
    </row>
    <row r="85" spans="1:66" ht="37.5" customHeight="1" thickTop="1" thickBot="1" x14ac:dyDescent="0.25">
      <c r="A85" s="16">
        <v>17</v>
      </c>
      <c r="B85" s="17"/>
      <c r="C85" s="19"/>
      <c r="D85" s="20"/>
      <c r="E85" s="35"/>
      <c r="F85" s="19"/>
      <c r="G85" s="18"/>
      <c r="H85" s="18"/>
      <c r="I85" s="20"/>
      <c r="J85" s="32" t="str">
        <f t="shared" si="6"/>
        <v/>
      </c>
      <c r="K85" s="7"/>
      <c r="N85" s="7"/>
      <c r="AW85"/>
      <c r="AX85"/>
      <c r="AY85"/>
      <c r="AZ85" s="154" t="str">
        <f t="shared" si="0"/>
        <v/>
      </c>
      <c r="BA85"/>
      <c r="BB85" s="154" t="str">
        <f t="shared" si="1"/>
        <v/>
      </c>
      <c r="BC85" s="156" t="str">
        <f t="shared" si="2"/>
        <v/>
      </c>
      <c r="BD85" s="149" t="str">
        <f t="shared" si="3"/>
        <v/>
      </c>
      <c r="BE85" s="143" t="str">
        <f t="shared" si="4"/>
        <v/>
      </c>
      <c r="BF85"/>
      <c r="BG85"/>
      <c r="BH85"/>
      <c r="BI85"/>
      <c r="BJ85"/>
      <c r="BK85"/>
      <c r="BL85"/>
      <c r="BM85"/>
      <c r="BN85" s="49"/>
    </row>
    <row r="86" spans="1:66" ht="37.5" customHeight="1" thickTop="1" thickBot="1" x14ac:dyDescent="0.25">
      <c r="A86" s="16">
        <v>18</v>
      </c>
      <c r="B86" s="17"/>
      <c r="C86" s="19"/>
      <c r="D86" s="20"/>
      <c r="E86" s="35"/>
      <c r="F86" s="19"/>
      <c r="G86" s="18"/>
      <c r="H86" s="18"/>
      <c r="I86" s="20"/>
      <c r="J86" s="32" t="str">
        <f t="shared" si="6"/>
        <v/>
      </c>
      <c r="K86" s="7"/>
      <c r="N86" s="7"/>
      <c r="AW86"/>
      <c r="AX86"/>
      <c r="AY86"/>
      <c r="AZ86" s="154" t="str">
        <f t="shared" si="0"/>
        <v/>
      </c>
      <c r="BA86"/>
      <c r="BB86" s="154" t="str">
        <f t="shared" si="1"/>
        <v/>
      </c>
      <c r="BC86" s="156" t="str">
        <f t="shared" si="2"/>
        <v/>
      </c>
      <c r="BD86" s="148" t="str">
        <f t="shared" si="3"/>
        <v/>
      </c>
      <c r="BE86" s="143" t="str">
        <f t="shared" si="4"/>
        <v/>
      </c>
      <c r="BF86"/>
      <c r="BG86"/>
      <c r="BH86"/>
      <c r="BI86"/>
      <c r="BJ86"/>
      <c r="BK86"/>
      <c r="BL86"/>
      <c r="BM86"/>
      <c r="BN86" s="49"/>
    </row>
    <row r="87" spans="1:66" ht="37.5" customHeight="1" thickTop="1" thickBot="1" x14ac:dyDescent="0.25">
      <c r="A87" s="16">
        <v>19</v>
      </c>
      <c r="B87" s="17"/>
      <c r="C87" s="19"/>
      <c r="D87" s="20"/>
      <c r="E87" s="35"/>
      <c r="F87" s="19"/>
      <c r="G87" s="18"/>
      <c r="H87" s="18"/>
      <c r="I87" s="20"/>
      <c r="J87" s="32" t="str">
        <f t="shared" si="6"/>
        <v/>
      </c>
      <c r="K87" s="7"/>
      <c r="N87" s="7"/>
      <c r="AW87"/>
      <c r="AX87"/>
      <c r="AY87"/>
      <c r="AZ87" s="154" t="str">
        <f t="shared" si="0"/>
        <v/>
      </c>
      <c r="BA87"/>
      <c r="BB87" s="154" t="str">
        <f t="shared" si="1"/>
        <v/>
      </c>
      <c r="BC87" s="156" t="str">
        <f t="shared" si="2"/>
        <v/>
      </c>
      <c r="BD87" s="149" t="str">
        <f t="shared" si="3"/>
        <v/>
      </c>
      <c r="BE87" s="143" t="str">
        <f t="shared" si="4"/>
        <v/>
      </c>
      <c r="BF87"/>
      <c r="BG87"/>
      <c r="BH87"/>
      <c r="BI87"/>
      <c r="BJ87"/>
      <c r="BK87"/>
      <c r="BL87"/>
      <c r="BM87"/>
      <c r="BN87" s="49"/>
    </row>
    <row r="88" spans="1:66" ht="37.5" customHeight="1" thickTop="1" thickBot="1" x14ac:dyDescent="0.25">
      <c r="A88" s="16">
        <v>20</v>
      </c>
      <c r="B88" s="17"/>
      <c r="C88" s="19"/>
      <c r="D88" s="20"/>
      <c r="E88" s="35"/>
      <c r="F88" s="19"/>
      <c r="G88" s="18"/>
      <c r="H88" s="18"/>
      <c r="I88" s="20"/>
      <c r="J88" s="32" t="str">
        <f t="shared" si="6"/>
        <v/>
      </c>
      <c r="K88" s="7"/>
      <c r="N88" s="7"/>
      <c r="AW88"/>
      <c r="AX88"/>
      <c r="AY88"/>
      <c r="AZ88" s="154" t="str">
        <f t="shared" si="0"/>
        <v/>
      </c>
      <c r="BA88"/>
      <c r="BB88" s="154" t="str">
        <f t="shared" si="1"/>
        <v/>
      </c>
      <c r="BC88" s="156" t="str">
        <f t="shared" si="2"/>
        <v/>
      </c>
      <c r="BD88" s="148" t="str">
        <f t="shared" si="3"/>
        <v/>
      </c>
      <c r="BE88" s="143" t="str">
        <f t="shared" si="4"/>
        <v/>
      </c>
      <c r="BF88"/>
      <c r="BG88"/>
      <c r="BH88"/>
      <c r="BI88"/>
      <c r="BJ88"/>
      <c r="BK88"/>
      <c r="BL88"/>
      <c r="BM88"/>
      <c r="BN88" s="49"/>
    </row>
    <row r="89" spans="1:66" ht="37.5" customHeight="1" thickTop="1" thickBot="1" x14ac:dyDescent="0.25">
      <c r="A89" s="16">
        <v>21</v>
      </c>
      <c r="B89" s="17"/>
      <c r="C89" s="19"/>
      <c r="D89" s="20"/>
      <c r="E89" s="35"/>
      <c r="F89" s="19"/>
      <c r="G89" s="18"/>
      <c r="H89" s="18"/>
      <c r="I89" s="20"/>
      <c r="J89" s="32" t="str">
        <f t="shared" si="6"/>
        <v/>
      </c>
      <c r="K89" s="7"/>
      <c r="N89" s="7"/>
      <c r="AW89"/>
      <c r="AX89"/>
      <c r="AY89"/>
      <c r="AZ89" s="154" t="str">
        <f t="shared" si="0"/>
        <v/>
      </c>
      <c r="BA89"/>
      <c r="BB89" s="154" t="str">
        <f t="shared" si="1"/>
        <v/>
      </c>
      <c r="BC89" s="156" t="str">
        <f t="shared" si="2"/>
        <v/>
      </c>
      <c r="BD89" s="151" t="str">
        <f t="shared" si="3"/>
        <v/>
      </c>
      <c r="BE89" s="143" t="str">
        <f t="shared" si="4"/>
        <v/>
      </c>
      <c r="BF89"/>
      <c r="BG89"/>
      <c r="BH89"/>
      <c r="BI89"/>
      <c r="BJ89"/>
      <c r="BK89"/>
      <c r="BL89"/>
      <c r="BM89"/>
      <c r="BN89" s="49"/>
    </row>
    <row r="90" spans="1:66" ht="37.5" customHeight="1" thickTop="1" thickBot="1" x14ac:dyDescent="0.25">
      <c r="A90" s="16">
        <v>22</v>
      </c>
      <c r="B90" s="22"/>
      <c r="C90" s="20"/>
      <c r="D90" s="20"/>
      <c r="E90" s="35"/>
      <c r="F90" s="20"/>
      <c r="G90" s="18"/>
      <c r="H90" s="18"/>
      <c r="I90" s="20"/>
      <c r="J90" s="32" t="str">
        <f t="shared" si="6"/>
        <v/>
      </c>
      <c r="K90" s="7"/>
      <c r="N90" s="7"/>
      <c r="AW90"/>
      <c r="AX90"/>
      <c r="AY90"/>
      <c r="AZ90" s="154" t="str">
        <f t="shared" si="0"/>
        <v/>
      </c>
      <c r="BA90"/>
      <c r="BB90" s="154" t="str">
        <f t="shared" si="1"/>
        <v/>
      </c>
      <c r="BC90" s="156" t="str">
        <f t="shared" si="2"/>
        <v/>
      </c>
      <c r="BD90" s="149" t="str">
        <f t="shared" si="3"/>
        <v/>
      </c>
      <c r="BE90" s="143" t="str">
        <f t="shared" si="4"/>
        <v/>
      </c>
      <c r="BF90"/>
      <c r="BG90"/>
      <c r="BH90"/>
      <c r="BI90"/>
      <c r="BJ90"/>
      <c r="BK90"/>
      <c r="BL90"/>
      <c r="BM90"/>
      <c r="BN90" s="49"/>
    </row>
    <row r="91" spans="1:66" ht="37.5" customHeight="1" thickTop="1" thickBot="1" x14ac:dyDescent="0.25">
      <c r="A91" s="16">
        <v>23</v>
      </c>
      <c r="B91" s="22"/>
      <c r="C91" s="20"/>
      <c r="D91" s="20"/>
      <c r="E91" s="35"/>
      <c r="F91" s="20"/>
      <c r="G91" s="18"/>
      <c r="H91" s="18"/>
      <c r="I91" s="20"/>
      <c r="J91" s="32" t="str">
        <f t="shared" si="6"/>
        <v/>
      </c>
      <c r="K91" s="7"/>
      <c r="N91" s="7"/>
      <c r="AW91"/>
      <c r="AX91"/>
      <c r="AY91"/>
      <c r="AZ91" s="154" t="str">
        <f t="shared" si="0"/>
        <v/>
      </c>
      <c r="BA91"/>
      <c r="BB91" s="154" t="str">
        <f t="shared" si="1"/>
        <v/>
      </c>
      <c r="BC91" s="156" t="str">
        <f t="shared" si="2"/>
        <v/>
      </c>
      <c r="BD91" s="150" t="str">
        <f t="shared" si="3"/>
        <v/>
      </c>
      <c r="BE91" s="143" t="str">
        <f t="shared" si="4"/>
        <v/>
      </c>
      <c r="BF91"/>
      <c r="BG91"/>
      <c r="BH91"/>
      <c r="BI91"/>
      <c r="BJ91"/>
      <c r="BK91"/>
      <c r="BL91"/>
      <c r="BM91"/>
      <c r="BN91" s="49"/>
    </row>
    <row r="92" spans="1:66" ht="37.5" customHeight="1" thickTop="1" thickBot="1" x14ac:dyDescent="0.25">
      <c r="A92" s="16">
        <v>24</v>
      </c>
      <c r="B92" s="22"/>
      <c r="C92" s="20"/>
      <c r="D92" s="20"/>
      <c r="E92" s="35"/>
      <c r="F92" s="20"/>
      <c r="G92" s="18"/>
      <c r="H92" s="18"/>
      <c r="I92" s="20"/>
      <c r="J92" s="32" t="str">
        <f t="shared" si="6"/>
        <v/>
      </c>
      <c r="K92" s="7"/>
      <c r="N92" s="7"/>
      <c r="AW92"/>
      <c r="AX92"/>
      <c r="AY92"/>
      <c r="AZ92" s="154" t="str">
        <f t="shared" si="0"/>
        <v/>
      </c>
      <c r="BA92"/>
      <c r="BB92" s="154" t="str">
        <f t="shared" si="1"/>
        <v/>
      </c>
      <c r="BC92" s="156" t="str">
        <f t="shared" si="2"/>
        <v/>
      </c>
      <c r="BD92" s="148" t="str">
        <f t="shared" si="3"/>
        <v/>
      </c>
      <c r="BE92" s="143" t="str">
        <f t="shared" si="4"/>
        <v/>
      </c>
      <c r="BF92"/>
      <c r="BG92"/>
      <c r="BH92"/>
      <c r="BI92"/>
      <c r="BJ92"/>
      <c r="BK92"/>
      <c r="BL92"/>
      <c r="BM92"/>
      <c r="BN92" s="49"/>
    </row>
    <row r="93" spans="1:66" ht="37.5" customHeight="1" thickTop="1" thickBot="1" x14ac:dyDescent="0.25">
      <c r="A93" s="16">
        <v>25</v>
      </c>
      <c r="B93" s="23"/>
      <c r="C93" s="24"/>
      <c r="D93" s="24"/>
      <c r="E93" s="36"/>
      <c r="F93" s="24"/>
      <c r="G93" s="25"/>
      <c r="H93" s="25"/>
      <c r="I93" s="20"/>
      <c r="J93" s="32" t="str">
        <f t="shared" si="6"/>
        <v/>
      </c>
      <c r="K93" s="7"/>
      <c r="N93" s="7"/>
      <c r="AW93"/>
      <c r="AX93"/>
      <c r="AY93"/>
      <c r="AZ93" s="154" t="str">
        <f t="shared" si="0"/>
        <v/>
      </c>
      <c r="BA93"/>
      <c r="BB93" s="154" t="str">
        <f t="shared" si="1"/>
        <v/>
      </c>
      <c r="BC93" s="156" t="str">
        <f t="shared" si="2"/>
        <v/>
      </c>
      <c r="BD93" s="149" t="str">
        <f t="shared" si="3"/>
        <v/>
      </c>
      <c r="BE93" s="143" t="str">
        <f t="shared" si="4"/>
        <v/>
      </c>
      <c r="BF93"/>
      <c r="BG93"/>
      <c r="BH93"/>
      <c r="BI93"/>
      <c r="BJ93"/>
      <c r="BK93"/>
      <c r="BL93"/>
      <c r="BM93"/>
      <c r="BN93" s="49"/>
    </row>
    <row r="94" spans="1:66" ht="37.5" customHeight="1" thickTop="1" thickBot="1" x14ac:dyDescent="0.25">
      <c r="A94" s="16">
        <v>26</v>
      </c>
      <c r="B94" s="23"/>
      <c r="C94" s="24"/>
      <c r="D94" s="24"/>
      <c r="E94" s="36"/>
      <c r="F94" s="24"/>
      <c r="G94" s="25"/>
      <c r="H94" s="25"/>
      <c r="I94" s="20"/>
      <c r="J94" s="32" t="str">
        <f t="shared" si="6"/>
        <v/>
      </c>
      <c r="K94" s="7"/>
      <c r="N94" s="7"/>
      <c r="AW94"/>
      <c r="AX94"/>
      <c r="AY94"/>
      <c r="AZ94" s="154" t="str">
        <f t="shared" si="0"/>
        <v/>
      </c>
      <c r="BA94"/>
      <c r="BB94" s="154" t="str">
        <f t="shared" si="1"/>
        <v/>
      </c>
      <c r="BC94" s="156" t="str">
        <f t="shared" si="2"/>
        <v/>
      </c>
      <c r="BD94" s="148" t="str">
        <f t="shared" si="3"/>
        <v/>
      </c>
      <c r="BE94" s="143" t="str">
        <f t="shared" si="4"/>
        <v/>
      </c>
      <c r="BF94"/>
      <c r="BG94"/>
      <c r="BH94"/>
      <c r="BI94"/>
      <c r="BJ94"/>
      <c r="BK94"/>
      <c r="BL94"/>
      <c r="BM94"/>
      <c r="BN94" s="49"/>
    </row>
    <row r="95" spans="1:66" ht="37.5" customHeight="1" thickTop="1" thickBot="1" x14ac:dyDescent="0.25">
      <c r="A95" s="16">
        <v>27</v>
      </c>
      <c r="B95" s="23"/>
      <c r="C95" s="24"/>
      <c r="D95" s="24"/>
      <c r="E95" s="36"/>
      <c r="F95" s="24"/>
      <c r="G95" s="25"/>
      <c r="H95" s="25"/>
      <c r="I95" s="20"/>
      <c r="J95" s="32" t="str">
        <f t="shared" si="6"/>
        <v/>
      </c>
      <c r="K95" s="7"/>
      <c r="N95" s="7"/>
      <c r="AW95"/>
      <c r="AX95"/>
      <c r="AY95"/>
      <c r="AZ95" s="154" t="str">
        <f t="shared" si="0"/>
        <v/>
      </c>
      <c r="BA95"/>
      <c r="BB95" s="154" t="str">
        <f t="shared" si="1"/>
        <v/>
      </c>
      <c r="BC95" s="156" t="str">
        <f t="shared" si="2"/>
        <v/>
      </c>
      <c r="BD95" s="149" t="str">
        <f t="shared" si="3"/>
        <v/>
      </c>
      <c r="BE95" s="143" t="str">
        <f t="shared" si="4"/>
        <v/>
      </c>
      <c r="BF95"/>
      <c r="BG95"/>
      <c r="BH95"/>
      <c r="BI95"/>
      <c r="BJ95"/>
      <c r="BK95"/>
      <c r="BL95"/>
      <c r="BM95"/>
      <c r="BN95" s="49"/>
    </row>
    <row r="96" spans="1:66" ht="37.5" customHeight="1" thickTop="1" thickBot="1" x14ac:dyDescent="0.25">
      <c r="A96" s="16">
        <v>28</v>
      </c>
      <c r="B96" s="23"/>
      <c r="C96" s="24"/>
      <c r="D96" s="24"/>
      <c r="E96" s="36"/>
      <c r="F96" s="24"/>
      <c r="G96" s="25"/>
      <c r="H96" s="25"/>
      <c r="I96" s="20"/>
      <c r="J96" s="32" t="str">
        <f t="shared" si="6"/>
        <v/>
      </c>
      <c r="K96" s="7"/>
      <c r="N96" s="7"/>
      <c r="AW96"/>
      <c r="AX96"/>
      <c r="AY96"/>
      <c r="AZ96" s="154" t="str">
        <f t="shared" si="0"/>
        <v/>
      </c>
      <c r="BA96"/>
      <c r="BB96" s="154" t="str">
        <f t="shared" si="1"/>
        <v/>
      </c>
      <c r="BC96" s="156" t="str">
        <f t="shared" si="2"/>
        <v/>
      </c>
      <c r="BD96" s="148" t="str">
        <f t="shared" si="3"/>
        <v/>
      </c>
      <c r="BE96" s="143" t="str">
        <f t="shared" si="4"/>
        <v/>
      </c>
      <c r="BF96"/>
      <c r="BG96"/>
      <c r="BH96"/>
      <c r="BI96"/>
      <c r="BJ96"/>
      <c r="BK96"/>
      <c r="BL96"/>
      <c r="BM96"/>
      <c r="BN96" s="49"/>
    </row>
    <row r="97" spans="1:66" ht="37.5" customHeight="1" thickTop="1" thickBot="1" x14ac:dyDescent="0.25">
      <c r="A97" s="16">
        <v>29</v>
      </c>
      <c r="B97" s="22"/>
      <c r="C97" s="18"/>
      <c r="D97" s="18"/>
      <c r="E97" s="35"/>
      <c r="F97" s="18"/>
      <c r="G97" s="18"/>
      <c r="H97" s="18"/>
      <c r="I97" s="20"/>
      <c r="J97" s="32" t="str">
        <f t="shared" si="6"/>
        <v/>
      </c>
      <c r="K97" s="7"/>
      <c r="N97" s="7"/>
      <c r="AW97"/>
      <c r="AX97"/>
      <c r="AY97"/>
      <c r="AZ97" s="154" t="str">
        <f t="shared" si="0"/>
        <v/>
      </c>
      <c r="BA97"/>
      <c r="BB97" s="154" t="str">
        <f t="shared" si="1"/>
        <v/>
      </c>
      <c r="BC97" s="156" t="str">
        <f t="shared" si="2"/>
        <v/>
      </c>
      <c r="BD97" s="149" t="str">
        <f t="shared" si="3"/>
        <v/>
      </c>
      <c r="BE97" s="143" t="str">
        <f t="shared" si="4"/>
        <v/>
      </c>
      <c r="BF97"/>
      <c r="BG97"/>
      <c r="BH97"/>
      <c r="BI97"/>
      <c r="BJ97"/>
      <c r="BK97"/>
      <c r="BL97"/>
      <c r="BM97"/>
      <c r="BN97" s="49"/>
    </row>
    <row r="98" spans="1:66" ht="37.5" customHeight="1" thickTop="1" thickBot="1" x14ac:dyDescent="0.25">
      <c r="A98" s="16">
        <v>30</v>
      </c>
      <c r="B98" s="22"/>
      <c r="C98" s="18"/>
      <c r="D98" s="20"/>
      <c r="E98" s="35"/>
      <c r="F98" s="18"/>
      <c r="G98" s="18"/>
      <c r="H98" s="18"/>
      <c r="I98" s="20"/>
      <c r="J98" s="32" t="str">
        <f t="shared" si="6"/>
        <v/>
      </c>
      <c r="K98" s="7"/>
      <c r="N98" s="7"/>
      <c r="AW98"/>
      <c r="AX98"/>
      <c r="AY98"/>
      <c r="AZ98" s="154" t="str">
        <f t="shared" si="0"/>
        <v/>
      </c>
      <c r="BA98"/>
      <c r="BB98" s="154" t="str">
        <f t="shared" si="1"/>
        <v/>
      </c>
      <c r="BC98" s="156" t="str">
        <f t="shared" si="2"/>
        <v/>
      </c>
      <c r="BD98" s="148" t="str">
        <f t="shared" si="3"/>
        <v/>
      </c>
      <c r="BE98" s="143" t="str">
        <f t="shared" si="4"/>
        <v/>
      </c>
      <c r="BF98"/>
      <c r="BG98"/>
      <c r="BH98"/>
      <c r="BI98"/>
      <c r="BJ98"/>
      <c r="BK98"/>
      <c r="BL98"/>
      <c r="BM98"/>
      <c r="BN98" s="49"/>
    </row>
    <row r="99" spans="1:66" ht="37.5" customHeight="1" thickTop="1" thickBot="1" x14ac:dyDescent="0.25">
      <c r="A99" s="16">
        <v>31</v>
      </c>
      <c r="B99" s="22"/>
      <c r="C99" s="18"/>
      <c r="D99" s="20"/>
      <c r="E99" s="35"/>
      <c r="F99" s="18"/>
      <c r="G99" s="18"/>
      <c r="H99" s="18"/>
      <c r="I99" s="20"/>
      <c r="J99" s="32" t="str">
        <f t="shared" si="6"/>
        <v/>
      </c>
      <c r="K99" s="7"/>
      <c r="N99" s="7"/>
      <c r="AW99"/>
      <c r="AX99"/>
      <c r="AY99"/>
      <c r="AZ99" s="154" t="str">
        <f t="shared" si="0"/>
        <v/>
      </c>
      <c r="BA99"/>
      <c r="BB99" s="154" t="str">
        <f t="shared" si="1"/>
        <v/>
      </c>
      <c r="BC99" s="156" t="str">
        <f t="shared" si="2"/>
        <v/>
      </c>
      <c r="BD99" s="149" t="str">
        <f t="shared" si="3"/>
        <v/>
      </c>
      <c r="BE99" s="143" t="str">
        <f t="shared" si="4"/>
        <v/>
      </c>
      <c r="BF99"/>
      <c r="BG99"/>
      <c r="BH99"/>
      <c r="BI99"/>
      <c r="BJ99"/>
      <c r="BK99"/>
      <c r="BL99"/>
      <c r="BM99"/>
      <c r="BN99" s="49"/>
    </row>
    <row r="100" spans="1:66" ht="37.5" customHeight="1" thickTop="1" thickBot="1" x14ac:dyDescent="0.25">
      <c r="A100" s="16">
        <v>32</v>
      </c>
      <c r="B100" s="22"/>
      <c r="C100" s="18"/>
      <c r="D100" s="20"/>
      <c r="E100" s="35"/>
      <c r="F100" s="18"/>
      <c r="G100" s="18"/>
      <c r="H100" s="18"/>
      <c r="I100" s="20"/>
      <c r="J100" s="32" t="str">
        <f t="shared" si="6"/>
        <v/>
      </c>
      <c r="K100" s="7"/>
      <c r="N100" s="7"/>
      <c r="AW100"/>
      <c r="AX100"/>
      <c r="AY100"/>
      <c r="AZ100" s="154" t="str">
        <f t="shared" si="0"/>
        <v/>
      </c>
      <c r="BA100"/>
      <c r="BB100" s="154" t="str">
        <f t="shared" si="1"/>
        <v/>
      </c>
      <c r="BC100" s="156" t="str">
        <f t="shared" si="2"/>
        <v/>
      </c>
      <c r="BD100" s="148" t="str">
        <f t="shared" si="3"/>
        <v/>
      </c>
      <c r="BE100" s="143" t="str">
        <f t="shared" si="4"/>
        <v/>
      </c>
      <c r="BF100"/>
      <c r="BG100"/>
      <c r="BH100"/>
      <c r="BI100"/>
      <c r="BJ100"/>
      <c r="BK100"/>
      <c r="BL100"/>
      <c r="BM100"/>
      <c r="BN100" s="49"/>
    </row>
    <row r="101" spans="1:66" ht="37.5" customHeight="1" thickTop="1" thickBot="1" x14ac:dyDescent="0.25">
      <c r="A101" s="16">
        <v>33</v>
      </c>
      <c r="B101" s="22"/>
      <c r="C101" s="18"/>
      <c r="D101" s="20"/>
      <c r="E101" s="35"/>
      <c r="F101" s="18"/>
      <c r="G101" s="18"/>
      <c r="H101" s="18"/>
      <c r="I101" s="20"/>
      <c r="J101" s="32" t="str">
        <f t="shared" si="6"/>
        <v/>
      </c>
      <c r="K101" s="7"/>
      <c r="N101" s="7"/>
      <c r="AW101"/>
      <c r="AX101"/>
      <c r="AY101"/>
      <c r="AZ101" s="154" t="str">
        <f t="shared" si="0"/>
        <v/>
      </c>
      <c r="BA101"/>
      <c r="BB101" s="154" t="str">
        <f t="shared" si="1"/>
        <v/>
      </c>
      <c r="BC101" s="156" t="str">
        <f t="shared" si="2"/>
        <v/>
      </c>
      <c r="BD101" s="149" t="str">
        <f t="shared" si="3"/>
        <v/>
      </c>
      <c r="BE101" s="143" t="str">
        <f t="shared" si="4"/>
        <v/>
      </c>
      <c r="BF101"/>
      <c r="BG101"/>
      <c r="BH101"/>
      <c r="BI101"/>
      <c r="BJ101"/>
      <c r="BK101"/>
      <c r="BL101"/>
      <c r="BM101"/>
      <c r="BN101" s="49"/>
    </row>
    <row r="102" spans="1:66" ht="37.5" customHeight="1" thickTop="1" thickBot="1" x14ac:dyDescent="0.25">
      <c r="A102" s="16">
        <v>34</v>
      </c>
      <c r="B102" s="22"/>
      <c r="C102" s="20"/>
      <c r="D102" s="20"/>
      <c r="E102" s="35"/>
      <c r="F102" s="20"/>
      <c r="G102" s="18"/>
      <c r="H102" s="18"/>
      <c r="I102" s="20"/>
      <c r="J102" s="32" t="str">
        <f t="shared" si="6"/>
        <v/>
      </c>
      <c r="K102" s="7"/>
      <c r="N102" s="7"/>
      <c r="AW102"/>
      <c r="AX102"/>
      <c r="AY102"/>
      <c r="AZ102" s="154" t="str">
        <f t="shared" si="0"/>
        <v/>
      </c>
      <c r="BA102"/>
      <c r="BB102" s="154" t="str">
        <f t="shared" si="1"/>
        <v/>
      </c>
      <c r="BC102" s="156" t="str">
        <f t="shared" si="2"/>
        <v/>
      </c>
      <c r="BD102" s="148" t="str">
        <f t="shared" si="3"/>
        <v/>
      </c>
      <c r="BE102" s="143" t="str">
        <f t="shared" si="4"/>
        <v/>
      </c>
      <c r="BF102"/>
      <c r="BG102"/>
      <c r="BH102"/>
      <c r="BI102"/>
      <c r="BJ102"/>
      <c r="BK102"/>
      <c r="BL102"/>
      <c r="BM102"/>
      <c r="BN102" s="49"/>
    </row>
    <row r="103" spans="1:66" ht="37.5" customHeight="1" thickTop="1" thickBot="1" x14ac:dyDescent="0.25">
      <c r="A103" s="16">
        <v>35</v>
      </c>
      <c r="B103" s="22"/>
      <c r="C103" s="20"/>
      <c r="D103" s="20"/>
      <c r="E103" s="35"/>
      <c r="F103" s="20"/>
      <c r="G103" s="18"/>
      <c r="H103" s="18"/>
      <c r="I103" s="20"/>
      <c r="J103" s="32" t="str">
        <f t="shared" si="6"/>
        <v/>
      </c>
      <c r="K103" s="7"/>
      <c r="N103" s="7"/>
      <c r="AW103"/>
      <c r="AX103"/>
      <c r="AY103"/>
      <c r="AZ103" s="154" t="str">
        <f t="shared" si="0"/>
        <v/>
      </c>
      <c r="BA103"/>
      <c r="BB103" s="154" t="str">
        <f t="shared" si="1"/>
        <v/>
      </c>
      <c r="BC103" s="156" t="str">
        <f t="shared" si="2"/>
        <v/>
      </c>
      <c r="BD103" s="149" t="str">
        <f t="shared" si="3"/>
        <v/>
      </c>
      <c r="BE103" s="143" t="str">
        <f t="shared" si="4"/>
        <v/>
      </c>
      <c r="BF103"/>
      <c r="BG103"/>
      <c r="BH103"/>
      <c r="BI103"/>
      <c r="BJ103"/>
      <c r="BK103"/>
      <c r="BL103"/>
      <c r="BM103"/>
      <c r="BN103" s="49"/>
    </row>
    <row r="104" spans="1:66" ht="37.5" customHeight="1" thickTop="1" thickBot="1" x14ac:dyDescent="0.25">
      <c r="A104" s="16">
        <v>36</v>
      </c>
      <c r="B104" s="22"/>
      <c r="C104" s="20"/>
      <c r="D104" s="20"/>
      <c r="E104" s="35"/>
      <c r="F104" s="20"/>
      <c r="G104" s="18"/>
      <c r="H104" s="18"/>
      <c r="I104" s="20"/>
      <c r="J104" s="32" t="str">
        <f t="shared" si="6"/>
        <v/>
      </c>
      <c r="K104" s="7"/>
      <c r="N104" s="7"/>
      <c r="AW104"/>
      <c r="AX104"/>
      <c r="AY104"/>
      <c r="AZ104" s="154" t="str">
        <f t="shared" si="0"/>
        <v/>
      </c>
      <c r="BA104"/>
      <c r="BB104" s="154" t="str">
        <f t="shared" si="1"/>
        <v/>
      </c>
      <c r="BC104" s="156" t="str">
        <f t="shared" si="2"/>
        <v/>
      </c>
      <c r="BD104" s="148" t="str">
        <f t="shared" si="3"/>
        <v/>
      </c>
      <c r="BE104" s="143" t="str">
        <f t="shared" si="4"/>
        <v/>
      </c>
      <c r="BF104"/>
      <c r="BG104"/>
      <c r="BH104"/>
      <c r="BI104"/>
      <c r="BJ104"/>
      <c r="BK104"/>
      <c r="BL104"/>
      <c r="BM104"/>
      <c r="BN104" s="49"/>
    </row>
    <row r="105" spans="1:66" ht="37.5" customHeight="1" thickTop="1" thickBot="1" x14ac:dyDescent="0.25">
      <c r="A105" s="16">
        <v>37</v>
      </c>
      <c r="B105" s="22"/>
      <c r="C105" s="20"/>
      <c r="D105" s="20"/>
      <c r="E105" s="35"/>
      <c r="F105" s="20"/>
      <c r="G105" s="18"/>
      <c r="H105" s="18"/>
      <c r="I105" s="20"/>
      <c r="J105" s="32" t="str">
        <f t="shared" si="6"/>
        <v/>
      </c>
      <c r="K105" s="7"/>
      <c r="N105" s="7"/>
      <c r="AW105"/>
      <c r="AX105"/>
      <c r="AY105"/>
      <c r="AZ105" s="154" t="str">
        <f t="shared" si="0"/>
        <v/>
      </c>
      <c r="BA105"/>
      <c r="BB105" s="154" t="str">
        <f t="shared" si="1"/>
        <v/>
      </c>
      <c r="BC105" s="156" t="str">
        <f t="shared" si="2"/>
        <v/>
      </c>
      <c r="BD105" s="149" t="str">
        <f t="shared" si="3"/>
        <v/>
      </c>
      <c r="BE105" s="143" t="str">
        <f t="shared" si="4"/>
        <v/>
      </c>
      <c r="BF105"/>
      <c r="BG105"/>
      <c r="BH105"/>
      <c r="BI105"/>
      <c r="BJ105"/>
      <c r="BK105"/>
      <c r="BL105"/>
      <c r="BM105"/>
      <c r="BN105" s="49"/>
    </row>
    <row r="106" spans="1:66" ht="37.5" customHeight="1" thickTop="1" thickBot="1" x14ac:dyDescent="0.25">
      <c r="A106" s="16">
        <v>38</v>
      </c>
      <c r="B106" s="22"/>
      <c r="C106" s="20"/>
      <c r="D106" s="20"/>
      <c r="E106" s="35"/>
      <c r="F106" s="20"/>
      <c r="G106" s="18"/>
      <c r="H106" s="18"/>
      <c r="I106" s="20"/>
      <c r="J106" s="32" t="str">
        <f t="shared" si="6"/>
        <v/>
      </c>
      <c r="K106" s="7"/>
      <c r="N106" s="7"/>
      <c r="AW106"/>
      <c r="AX106"/>
      <c r="AY106"/>
      <c r="AZ106" s="154" t="str">
        <f t="shared" si="0"/>
        <v/>
      </c>
      <c r="BA106"/>
      <c r="BB106" s="154" t="str">
        <f t="shared" si="1"/>
        <v/>
      </c>
      <c r="BC106" s="156" t="str">
        <f t="shared" si="2"/>
        <v/>
      </c>
      <c r="BD106" s="148" t="str">
        <f t="shared" si="3"/>
        <v/>
      </c>
      <c r="BE106" s="143" t="str">
        <f t="shared" si="4"/>
        <v/>
      </c>
      <c r="BF106"/>
      <c r="BG106"/>
      <c r="BH106"/>
      <c r="BI106"/>
      <c r="BJ106"/>
      <c r="BK106"/>
      <c r="BL106"/>
      <c r="BM106"/>
      <c r="BN106" s="49"/>
    </row>
    <row r="107" spans="1:66" ht="37.5" customHeight="1" thickTop="1" thickBot="1" x14ac:dyDescent="0.25">
      <c r="A107" s="16">
        <v>39</v>
      </c>
      <c r="B107" s="23"/>
      <c r="C107" s="24"/>
      <c r="D107" s="24"/>
      <c r="E107" s="36"/>
      <c r="F107" s="24"/>
      <c r="G107" s="25"/>
      <c r="H107" s="25"/>
      <c r="I107" s="20"/>
      <c r="J107" s="32" t="str">
        <f t="shared" si="6"/>
        <v/>
      </c>
      <c r="K107" s="7"/>
      <c r="N107" s="7"/>
      <c r="AW107"/>
      <c r="AX107"/>
      <c r="AY107"/>
      <c r="AZ107" s="154" t="str">
        <f t="shared" si="0"/>
        <v/>
      </c>
      <c r="BA107"/>
      <c r="BB107" s="154" t="str">
        <f t="shared" si="1"/>
        <v/>
      </c>
      <c r="BC107" s="156" t="str">
        <f t="shared" si="2"/>
        <v/>
      </c>
      <c r="BD107" s="149" t="str">
        <f t="shared" si="3"/>
        <v/>
      </c>
      <c r="BE107" s="143" t="str">
        <f t="shared" si="4"/>
        <v/>
      </c>
      <c r="BF107"/>
      <c r="BG107"/>
      <c r="BH107"/>
      <c r="BI107"/>
      <c r="BJ107"/>
      <c r="BK107"/>
      <c r="BL107"/>
      <c r="BM107"/>
      <c r="BN107" s="49"/>
    </row>
    <row r="108" spans="1:66" ht="37.5" customHeight="1" thickTop="1" thickBot="1" x14ac:dyDescent="0.25">
      <c r="A108" s="16">
        <v>40</v>
      </c>
      <c r="B108" s="23"/>
      <c r="C108" s="24"/>
      <c r="D108" s="24"/>
      <c r="E108" s="36"/>
      <c r="F108" s="24"/>
      <c r="G108" s="25"/>
      <c r="H108" s="25"/>
      <c r="I108" s="20"/>
      <c r="J108" s="32" t="str">
        <f t="shared" si="6"/>
        <v/>
      </c>
      <c r="K108" s="7"/>
      <c r="N108" s="7"/>
      <c r="AW108"/>
      <c r="AX108"/>
      <c r="AY108"/>
      <c r="AZ108" s="154" t="str">
        <f t="shared" si="0"/>
        <v/>
      </c>
      <c r="BA108"/>
      <c r="BB108" s="154" t="str">
        <f t="shared" si="1"/>
        <v/>
      </c>
      <c r="BC108" s="156" t="str">
        <f t="shared" si="2"/>
        <v/>
      </c>
      <c r="BD108" s="148" t="str">
        <f t="shared" si="3"/>
        <v/>
      </c>
      <c r="BE108" s="143" t="str">
        <f t="shared" si="4"/>
        <v/>
      </c>
      <c r="BF108"/>
      <c r="BG108"/>
      <c r="BH108"/>
      <c r="BI108"/>
      <c r="BJ108"/>
      <c r="BK108"/>
      <c r="BL108"/>
      <c r="BM108"/>
      <c r="BN108" s="49"/>
    </row>
    <row r="109" spans="1:66" ht="37.5" customHeight="1" thickTop="1" thickBot="1" x14ac:dyDescent="0.25">
      <c r="A109" s="16">
        <v>41</v>
      </c>
      <c r="B109" s="23"/>
      <c r="C109" s="24"/>
      <c r="D109" s="24"/>
      <c r="E109" s="36"/>
      <c r="F109" s="24"/>
      <c r="G109" s="25"/>
      <c r="H109" s="25"/>
      <c r="I109" s="20"/>
      <c r="J109" s="32" t="str">
        <f t="shared" si="6"/>
        <v/>
      </c>
      <c r="K109" s="7"/>
      <c r="N109" s="7"/>
      <c r="AW109"/>
      <c r="AX109"/>
      <c r="AY109"/>
      <c r="AZ109" s="154" t="str">
        <f t="shared" si="0"/>
        <v/>
      </c>
      <c r="BA109"/>
      <c r="BB109" s="154" t="str">
        <f t="shared" si="1"/>
        <v/>
      </c>
      <c r="BC109" s="156" t="str">
        <f t="shared" si="2"/>
        <v/>
      </c>
      <c r="BD109" s="149" t="str">
        <f t="shared" si="3"/>
        <v/>
      </c>
      <c r="BE109" s="143" t="str">
        <f t="shared" si="4"/>
        <v/>
      </c>
      <c r="BF109"/>
      <c r="BG109"/>
      <c r="BH109"/>
      <c r="BI109"/>
      <c r="BJ109"/>
      <c r="BK109"/>
      <c r="BL109"/>
      <c r="BM109"/>
      <c r="BN109" s="49"/>
    </row>
    <row r="110" spans="1:66" ht="37.5" customHeight="1" thickTop="1" thickBot="1" x14ac:dyDescent="0.25">
      <c r="A110" s="16">
        <v>42</v>
      </c>
      <c r="B110" s="23"/>
      <c r="C110" s="24"/>
      <c r="D110" s="24"/>
      <c r="E110" s="36"/>
      <c r="F110" s="24"/>
      <c r="G110" s="25"/>
      <c r="H110" s="25"/>
      <c r="I110" s="20"/>
      <c r="J110" s="32" t="str">
        <f t="shared" si="6"/>
        <v/>
      </c>
      <c r="K110" s="7"/>
      <c r="N110" s="7"/>
      <c r="AW110"/>
      <c r="AX110"/>
      <c r="AY110"/>
      <c r="AZ110" s="154" t="str">
        <f t="shared" si="0"/>
        <v/>
      </c>
      <c r="BA110"/>
      <c r="BB110" s="154" t="str">
        <f t="shared" si="1"/>
        <v/>
      </c>
      <c r="BC110" s="156" t="str">
        <f t="shared" si="2"/>
        <v/>
      </c>
      <c r="BD110" s="148" t="str">
        <f t="shared" si="3"/>
        <v/>
      </c>
      <c r="BE110" s="143" t="str">
        <f t="shared" si="4"/>
        <v/>
      </c>
      <c r="BF110"/>
      <c r="BG110"/>
      <c r="BH110"/>
      <c r="BI110"/>
      <c r="BJ110"/>
      <c r="BK110"/>
      <c r="BL110"/>
      <c r="BM110"/>
      <c r="BN110" s="49"/>
    </row>
    <row r="111" spans="1:66" ht="37.5" customHeight="1" thickTop="1" thickBot="1" x14ac:dyDescent="0.25">
      <c r="A111" s="16">
        <v>43</v>
      </c>
      <c r="B111" s="22"/>
      <c r="C111" s="18"/>
      <c r="D111" s="18"/>
      <c r="E111" s="35"/>
      <c r="F111" s="18"/>
      <c r="G111" s="18"/>
      <c r="H111" s="18"/>
      <c r="I111" s="20"/>
      <c r="J111" s="32" t="str">
        <f t="shared" si="6"/>
        <v/>
      </c>
      <c r="K111" s="7"/>
      <c r="N111" s="7"/>
      <c r="AW111"/>
      <c r="AX111"/>
      <c r="AY111"/>
      <c r="AZ111" s="154" t="str">
        <f t="shared" si="0"/>
        <v/>
      </c>
      <c r="BA111"/>
      <c r="BB111" s="154" t="str">
        <f t="shared" si="1"/>
        <v/>
      </c>
      <c r="BC111" s="156" t="str">
        <f t="shared" si="2"/>
        <v/>
      </c>
      <c r="BD111" s="151" t="str">
        <f t="shared" si="3"/>
        <v/>
      </c>
      <c r="BE111" s="143" t="str">
        <f t="shared" si="4"/>
        <v/>
      </c>
      <c r="BF111"/>
      <c r="BG111"/>
      <c r="BH111"/>
      <c r="BI111"/>
      <c r="BJ111"/>
      <c r="BK111"/>
      <c r="BL111"/>
      <c r="BM111"/>
      <c r="BN111" s="49"/>
    </row>
    <row r="112" spans="1:66" ht="37.5" customHeight="1" thickTop="1" thickBot="1" x14ac:dyDescent="0.25">
      <c r="A112" s="16">
        <v>44</v>
      </c>
      <c r="B112" s="22"/>
      <c r="C112" s="18"/>
      <c r="D112" s="20"/>
      <c r="E112" s="35"/>
      <c r="F112" s="18"/>
      <c r="G112" s="18"/>
      <c r="H112" s="18"/>
      <c r="I112" s="20"/>
      <c r="J112" s="32" t="str">
        <f t="shared" si="6"/>
        <v/>
      </c>
      <c r="K112" s="7"/>
      <c r="N112" s="7"/>
      <c r="AW112"/>
      <c r="AX112"/>
      <c r="AY112"/>
      <c r="AZ112" s="154" t="str">
        <f t="shared" si="0"/>
        <v/>
      </c>
      <c r="BA112"/>
      <c r="BB112" s="154" t="str">
        <f t="shared" si="1"/>
        <v/>
      </c>
      <c r="BC112" s="156" t="str">
        <f t="shared" si="2"/>
        <v/>
      </c>
      <c r="BD112" s="149" t="str">
        <f t="shared" si="3"/>
        <v/>
      </c>
      <c r="BE112" s="143" t="str">
        <f t="shared" si="4"/>
        <v/>
      </c>
      <c r="BF112"/>
      <c r="BG112"/>
      <c r="BH112"/>
      <c r="BI112"/>
      <c r="BJ112"/>
      <c r="BK112"/>
      <c r="BL112"/>
      <c r="BM112"/>
      <c r="BN112" s="49"/>
    </row>
    <row r="113" spans="1:66" ht="37.5" customHeight="1" thickTop="1" thickBot="1" x14ac:dyDescent="0.25">
      <c r="A113" s="16">
        <v>45</v>
      </c>
      <c r="B113" s="22"/>
      <c r="C113" s="18"/>
      <c r="D113" s="20"/>
      <c r="E113" s="35"/>
      <c r="F113" s="18"/>
      <c r="G113" s="18"/>
      <c r="H113" s="18"/>
      <c r="I113" s="20"/>
      <c r="J113" s="32" t="str">
        <f t="shared" si="6"/>
        <v/>
      </c>
      <c r="K113" s="7"/>
      <c r="N113" s="7"/>
      <c r="AW113"/>
      <c r="AX113"/>
      <c r="AY113"/>
      <c r="AZ113" s="154" t="str">
        <f t="shared" si="0"/>
        <v/>
      </c>
      <c r="BA113"/>
      <c r="BB113" s="154" t="str">
        <f t="shared" si="1"/>
        <v/>
      </c>
      <c r="BC113" s="156" t="str">
        <f t="shared" si="2"/>
        <v/>
      </c>
      <c r="BD113" s="148" t="str">
        <f t="shared" si="3"/>
        <v/>
      </c>
      <c r="BE113" s="143" t="str">
        <f t="shared" si="4"/>
        <v/>
      </c>
      <c r="BF113"/>
      <c r="BG113"/>
      <c r="BH113"/>
      <c r="BI113"/>
      <c r="BJ113"/>
      <c r="BK113"/>
      <c r="BL113"/>
      <c r="BM113"/>
      <c r="BN113" s="49"/>
    </row>
    <row r="114" spans="1:66" ht="37.5" customHeight="1" thickTop="1" thickBot="1" x14ac:dyDescent="0.25">
      <c r="A114" s="16">
        <v>46</v>
      </c>
      <c r="B114" s="22"/>
      <c r="C114" s="18"/>
      <c r="D114" s="20"/>
      <c r="E114" s="35"/>
      <c r="F114" s="18"/>
      <c r="G114" s="18"/>
      <c r="H114" s="18"/>
      <c r="I114" s="20"/>
      <c r="J114" s="32" t="str">
        <f t="shared" si="6"/>
        <v/>
      </c>
      <c r="K114" s="7"/>
      <c r="N114" s="7"/>
      <c r="AW114"/>
      <c r="AX114"/>
      <c r="AY114"/>
      <c r="AZ114" s="154" t="str">
        <f t="shared" si="0"/>
        <v/>
      </c>
      <c r="BA114"/>
      <c r="BB114" s="154" t="str">
        <f t="shared" si="1"/>
        <v/>
      </c>
      <c r="BC114" s="156" t="str">
        <f t="shared" si="2"/>
        <v/>
      </c>
      <c r="BD114" s="149" t="str">
        <f t="shared" si="3"/>
        <v/>
      </c>
      <c r="BE114" s="143" t="str">
        <f t="shared" si="4"/>
        <v/>
      </c>
      <c r="BF114"/>
      <c r="BG114"/>
      <c r="BH114"/>
      <c r="BI114"/>
      <c r="BJ114"/>
      <c r="BK114"/>
      <c r="BL114"/>
      <c r="BM114"/>
      <c r="BN114" s="49"/>
    </row>
    <row r="115" spans="1:66" ht="37.5" customHeight="1" thickTop="1" thickBot="1" x14ac:dyDescent="0.25">
      <c r="A115" s="16">
        <v>47</v>
      </c>
      <c r="B115" s="22"/>
      <c r="C115" s="18"/>
      <c r="D115" s="20"/>
      <c r="E115" s="35"/>
      <c r="F115" s="18"/>
      <c r="G115" s="18"/>
      <c r="H115" s="18"/>
      <c r="I115" s="20"/>
      <c r="J115" s="32" t="str">
        <f t="shared" si="6"/>
        <v/>
      </c>
      <c r="K115" s="7"/>
      <c r="N115" s="7"/>
      <c r="AW115"/>
      <c r="AX115"/>
      <c r="AY115"/>
      <c r="AZ115" s="154" t="str">
        <f t="shared" si="0"/>
        <v/>
      </c>
      <c r="BA115"/>
      <c r="BB115" s="154" t="str">
        <f t="shared" si="1"/>
        <v/>
      </c>
      <c r="BC115" s="156" t="str">
        <f t="shared" si="2"/>
        <v/>
      </c>
      <c r="BD115" s="148" t="str">
        <f t="shared" si="3"/>
        <v/>
      </c>
      <c r="BE115" s="143" t="str">
        <f t="shared" si="4"/>
        <v/>
      </c>
      <c r="BF115"/>
      <c r="BG115"/>
      <c r="BH115"/>
      <c r="BI115"/>
      <c r="BJ115"/>
      <c r="BK115"/>
      <c r="BL115"/>
      <c r="BM115"/>
      <c r="BN115" s="49"/>
    </row>
    <row r="116" spans="1:66" ht="37.5" customHeight="1" thickTop="1" thickBot="1" x14ac:dyDescent="0.25">
      <c r="A116" s="16">
        <v>48</v>
      </c>
      <c r="B116" s="22"/>
      <c r="C116" s="20"/>
      <c r="D116" s="20"/>
      <c r="E116" s="35"/>
      <c r="F116" s="20"/>
      <c r="G116" s="18"/>
      <c r="H116" s="18"/>
      <c r="I116" s="20"/>
      <c r="J116" s="32" t="str">
        <f t="shared" si="6"/>
        <v/>
      </c>
      <c r="K116" s="7"/>
      <c r="N116" s="7"/>
      <c r="AW116"/>
      <c r="AX116"/>
      <c r="AY116"/>
      <c r="AZ116" s="154" t="str">
        <f t="shared" si="0"/>
        <v/>
      </c>
      <c r="BA116"/>
      <c r="BB116" s="154" t="str">
        <f t="shared" si="1"/>
        <v/>
      </c>
      <c r="BC116" s="156" t="str">
        <f t="shared" si="2"/>
        <v/>
      </c>
      <c r="BD116" s="149" t="str">
        <f t="shared" si="3"/>
        <v/>
      </c>
      <c r="BE116" s="143" t="str">
        <f t="shared" si="4"/>
        <v/>
      </c>
      <c r="BF116"/>
      <c r="BG116"/>
      <c r="BH116"/>
      <c r="BI116"/>
      <c r="BJ116"/>
      <c r="BK116"/>
      <c r="BL116"/>
      <c r="BM116"/>
      <c r="BN116" s="49"/>
    </row>
    <row r="117" spans="1:66" ht="37.5" customHeight="1" thickTop="1" thickBot="1" x14ac:dyDescent="0.25">
      <c r="A117" s="16">
        <v>49</v>
      </c>
      <c r="B117" s="22"/>
      <c r="C117" s="20"/>
      <c r="D117" s="20"/>
      <c r="E117" s="35"/>
      <c r="F117" s="20"/>
      <c r="G117" s="18"/>
      <c r="H117" s="18"/>
      <c r="I117" s="20"/>
      <c r="J117" s="32" t="str">
        <f t="shared" si="6"/>
        <v/>
      </c>
      <c r="K117" s="7"/>
      <c r="N117" s="7"/>
      <c r="AW117"/>
      <c r="AX117"/>
      <c r="AY117"/>
      <c r="AZ117" s="154" t="str">
        <f t="shared" si="0"/>
        <v/>
      </c>
      <c r="BA117"/>
      <c r="BB117" s="154" t="str">
        <f t="shared" si="1"/>
        <v/>
      </c>
      <c r="BC117" s="156" t="str">
        <f t="shared" si="2"/>
        <v/>
      </c>
      <c r="BD117" s="148" t="str">
        <f t="shared" si="3"/>
        <v/>
      </c>
      <c r="BE117" s="143" t="str">
        <f t="shared" si="4"/>
        <v/>
      </c>
      <c r="BF117"/>
      <c r="BG117"/>
      <c r="BH117"/>
      <c r="BI117"/>
      <c r="BJ117"/>
      <c r="BK117"/>
      <c r="BL117"/>
      <c r="BM117"/>
      <c r="BN117" s="49"/>
    </row>
    <row r="118" spans="1:66" ht="37.5" customHeight="1" thickTop="1" thickBot="1" x14ac:dyDescent="0.25">
      <c r="A118" s="16">
        <v>50</v>
      </c>
      <c r="B118" s="22"/>
      <c r="C118" s="20"/>
      <c r="D118" s="20"/>
      <c r="E118" s="35"/>
      <c r="F118" s="20"/>
      <c r="G118" s="18"/>
      <c r="H118" s="18"/>
      <c r="I118" s="20"/>
      <c r="J118" s="32" t="str">
        <f t="shared" si="6"/>
        <v/>
      </c>
      <c r="K118" s="7"/>
      <c r="N118" s="7"/>
      <c r="AW118"/>
      <c r="AX118"/>
      <c r="AY118"/>
      <c r="AZ118" s="154" t="str">
        <f t="shared" si="0"/>
        <v/>
      </c>
      <c r="BA118"/>
      <c r="BB118" s="154" t="str">
        <f t="shared" si="1"/>
        <v/>
      </c>
      <c r="BC118" s="156" t="str">
        <f t="shared" si="2"/>
        <v/>
      </c>
      <c r="BD118" s="149" t="str">
        <f t="shared" si="3"/>
        <v/>
      </c>
      <c r="BE118" s="143" t="str">
        <f t="shared" si="4"/>
        <v/>
      </c>
      <c r="BF118"/>
      <c r="BG118"/>
      <c r="BH118"/>
      <c r="BI118"/>
      <c r="BJ118"/>
      <c r="BK118"/>
      <c r="BL118"/>
      <c r="BM118"/>
      <c r="BN118" s="49"/>
    </row>
    <row r="119" spans="1:66" ht="37.5" customHeight="1" thickTop="1" thickBot="1" x14ac:dyDescent="0.25">
      <c r="A119" s="16">
        <v>51</v>
      </c>
      <c r="B119" s="22"/>
      <c r="C119" s="20"/>
      <c r="D119" s="20"/>
      <c r="E119" s="35"/>
      <c r="F119" s="20"/>
      <c r="G119" s="18"/>
      <c r="H119" s="18"/>
      <c r="I119" s="20"/>
      <c r="J119" s="32" t="str">
        <f t="shared" si="6"/>
        <v/>
      </c>
      <c r="K119" s="7"/>
      <c r="N119" s="7"/>
      <c r="AW119"/>
      <c r="AX119"/>
      <c r="AY119"/>
      <c r="AZ119" s="154" t="str">
        <f t="shared" si="0"/>
        <v/>
      </c>
      <c r="BA119"/>
      <c r="BB119" s="154" t="str">
        <f t="shared" si="1"/>
        <v/>
      </c>
      <c r="BC119" s="156" t="str">
        <f t="shared" si="2"/>
        <v/>
      </c>
      <c r="BD119" s="148" t="str">
        <f t="shared" si="3"/>
        <v/>
      </c>
      <c r="BE119" s="143" t="str">
        <f t="shared" si="4"/>
        <v/>
      </c>
      <c r="BF119"/>
      <c r="BG119"/>
      <c r="BH119"/>
      <c r="BI119"/>
      <c r="BJ119"/>
      <c r="BK119"/>
      <c r="BL119"/>
      <c r="BM119"/>
      <c r="BN119" s="49"/>
    </row>
    <row r="120" spans="1:66" ht="37.5" customHeight="1" thickTop="1" thickBot="1" x14ac:dyDescent="0.25">
      <c r="A120" s="16">
        <v>52</v>
      </c>
      <c r="B120" s="22"/>
      <c r="C120" s="20"/>
      <c r="D120" s="20"/>
      <c r="E120" s="35"/>
      <c r="F120" s="20"/>
      <c r="G120" s="18"/>
      <c r="H120" s="18"/>
      <c r="I120" s="20"/>
      <c r="J120" s="32" t="str">
        <f t="shared" si="6"/>
        <v/>
      </c>
      <c r="K120" s="7"/>
      <c r="N120" s="7"/>
      <c r="AW120"/>
      <c r="AX120"/>
      <c r="AY120"/>
      <c r="AZ120" s="154" t="str">
        <f t="shared" si="0"/>
        <v/>
      </c>
      <c r="BA120"/>
      <c r="BB120" s="154" t="str">
        <f t="shared" si="1"/>
        <v/>
      </c>
      <c r="BC120" s="156" t="str">
        <f t="shared" si="2"/>
        <v/>
      </c>
      <c r="BD120" s="149" t="str">
        <f t="shared" si="3"/>
        <v/>
      </c>
      <c r="BE120" s="143" t="str">
        <f t="shared" si="4"/>
        <v/>
      </c>
      <c r="BF120"/>
      <c r="BG120"/>
      <c r="BH120"/>
      <c r="BI120"/>
      <c r="BJ120"/>
      <c r="BK120"/>
      <c r="BL120"/>
      <c r="BM120"/>
      <c r="BN120" s="49"/>
    </row>
    <row r="121" spans="1:66" ht="37.5" customHeight="1" thickTop="1" thickBot="1" x14ac:dyDescent="0.25">
      <c r="A121" s="16">
        <v>53</v>
      </c>
      <c r="B121" s="23"/>
      <c r="C121" s="24"/>
      <c r="D121" s="24"/>
      <c r="E121" s="36"/>
      <c r="F121" s="24"/>
      <c r="G121" s="25"/>
      <c r="H121" s="25"/>
      <c r="I121" s="20"/>
      <c r="J121" s="32" t="str">
        <f t="shared" si="6"/>
        <v/>
      </c>
      <c r="K121" s="7"/>
      <c r="N121" s="7"/>
      <c r="AW121"/>
      <c r="AX121"/>
      <c r="AY121"/>
      <c r="AZ121" s="154" t="str">
        <f t="shared" si="0"/>
        <v/>
      </c>
      <c r="BA121"/>
      <c r="BB121" s="154" t="str">
        <f t="shared" si="1"/>
        <v/>
      </c>
      <c r="BC121" s="156" t="str">
        <f t="shared" si="2"/>
        <v/>
      </c>
      <c r="BD121" s="148" t="str">
        <f t="shared" si="3"/>
        <v/>
      </c>
      <c r="BE121" s="143" t="str">
        <f t="shared" si="4"/>
        <v/>
      </c>
      <c r="BF121"/>
      <c r="BG121"/>
      <c r="BH121"/>
      <c r="BI121"/>
      <c r="BJ121"/>
      <c r="BK121"/>
      <c r="BL121"/>
      <c r="BM121"/>
      <c r="BN121" s="49"/>
    </row>
    <row r="122" spans="1:66" ht="37.5" customHeight="1" thickTop="1" thickBot="1" x14ac:dyDescent="0.25">
      <c r="A122" s="16">
        <v>54</v>
      </c>
      <c r="B122" s="23"/>
      <c r="C122" s="24"/>
      <c r="D122" s="24"/>
      <c r="E122" s="36"/>
      <c r="F122" s="24"/>
      <c r="G122" s="25"/>
      <c r="H122" s="25"/>
      <c r="I122" s="20"/>
      <c r="J122" s="32" t="str">
        <f t="shared" si="6"/>
        <v/>
      </c>
      <c r="K122" s="7"/>
      <c r="N122" s="7"/>
      <c r="AW122"/>
      <c r="AX122"/>
      <c r="AY122"/>
      <c r="AZ122" s="154" t="str">
        <f t="shared" si="0"/>
        <v/>
      </c>
      <c r="BA122"/>
      <c r="BB122" s="154" t="str">
        <f t="shared" si="1"/>
        <v/>
      </c>
      <c r="BC122" s="156" t="str">
        <f t="shared" si="2"/>
        <v/>
      </c>
      <c r="BD122" s="149" t="str">
        <f t="shared" si="3"/>
        <v/>
      </c>
      <c r="BE122" s="143" t="str">
        <f t="shared" si="4"/>
        <v/>
      </c>
      <c r="BF122"/>
      <c r="BG122"/>
      <c r="BH122"/>
      <c r="BI122"/>
      <c r="BJ122"/>
      <c r="BK122"/>
      <c r="BL122"/>
      <c r="BM122"/>
      <c r="BN122" s="49"/>
    </row>
    <row r="123" spans="1:66" ht="37.5" customHeight="1" thickTop="1" thickBot="1" x14ac:dyDescent="0.25">
      <c r="A123" s="16">
        <v>55</v>
      </c>
      <c r="B123" s="23"/>
      <c r="C123" s="24"/>
      <c r="D123" s="24"/>
      <c r="E123" s="36"/>
      <c r="F123" s="24"/>
      <c r="G123" s="25"/>
      <c r="H123" s="25"/>
      <c r="I123" s="20"/>
      <c r="J123" s="32" t="str">
        <f t="shared" si="6"/>
        <v/>
      </c>
      <c r="K123" s="7"/>
      <c r="N123" s="7"/>
      <c r="AW123"/>
      <c r="AX123"/>
      <c r="AY123"/>
      <c r="AZ123" s="154" t="str">
        <f t="shared" si="0"/>
        <v/>
      </c>
      <c r="BA123"/>
      <c r="BB123" s="154" t="str">
        <f t="shared" si="1"/>
        <v/>
      </c>
      <c r="BC123" s="156" t="str">
        <f t="shared" si="2"/>
        <v/>
      </c>
      <c r="BD123" s="148" t="str">
        <f t="shared" si="3"/>
        <v/>
      </c>
      <c r="BE123" s="143" t="str">
        <f t="shared" si="4"/>
        <v/>
      </c>
      <c r="BF123"/>
      <c r="BG123"/>
      <c r="BH123"/>
      <c r="BI123"/>
      <c r="BJ123"/>
      <c r="BK123"/>
      <c r="BL123"/>
      <c r="BM123"/>
      <c r="BN123" s="49"/>
    </row>
    <row r="124" spans="1:66" ht="37.5" customHeight="1" thickTop="1" thickBot="1" x14ac:dyDescent="0.25">
      <c r="A124" s="16">
        <v>56</v>
      </c>
      <c r="B124" s="23"/>
      <c r="C124" s="24"/>
      <c r="D124" s="24"/>
      <c r="E124" s="36"/>
      <c r="F124" s="24"/>
      <c r="G124" s="25"/>
      <c r="H124" s="25"/>
      <c r="I124" s="20"/>
      <c r="J124" s="32" t="str">
        <f t="shared" si="6"/>
        <v/>
      </c>
      <c r="K124" s="7"/>
      <c r="N124" s="7"/>
      <c r="AW124"/>
      <c r="AX124"/>
      <c r="AY124"/>
      <c r="AZ124" s="154" t="str">
        <f t="shared" si="0"/>
        <v/>
      </c>
      <c r="BA124"/>
      <c r="BB124" s="154" t="str">
        <f t="shared" si="1"/>
        <v/>
      </c>
      <c r="BC124" s="156" t="str">
        <f t="shared" si="2"/>
        <v/>
      </c>
      <c r="BD124" s="151" t="str">
        <f t="shared" si="3"/>
        <v/>
      </c>
      <c r="BE124" s="143" t="str">
        <f t="shared" si="4"/>
        <v/>
      </c>
      <c r="BF124"/>
      <c r="BG124"/>
      <c r="BH124"/>
      <c r="BI124"/>
      <c r="BJ124"/>
      <c r="BK124"/>
      <c r="BL124"/>
      <c r="BM124"/>
      <c r="BN124" s="49"/>
    </row>
    <row r="125" spans="1:66" ht="37.5" customHeight="1" thickTop="1" thickBot="1" x14ac:dyDescent="0.25">
      <c r="A125" s="16">
        <v>57</v>
      </c>
      <c r="B125" s="22"/>
      <c r="C125" s="18"/>
      <c r="D125" s="18"/>
      <c r="E125" s="35"/>
      <c r="F125" s="18"/>
      <c r="G125" s="18"/>
      <c r="H125" s="18"/>
      <c r="I125" s="20"/>
      <c r="J125" s="32" t="str">
        <f t="shared" si="6"/>
        <v/>
      </c>
      <c r="K125" s="7"/>
      <c r="N125" s="7"/>
      <c r="AW125"/>
      <c r="AX125"/>
      <c r="AY125"/>
      <c r="AZ125" s="154" t="str">
        <f t="shared" si="0"/>
        <v/>
      </c>
      <c r="BA125"/>
      <c r="BB125" s="154" t="str">
        <f t="shared" si="1"/>
        <v/>
      </c>
      <c r="BC125" s="156" t="str">
        <f t="shared" si="2"/>
        <v/>
      </c>
      <c r="BD125" s="149" t="str">
        <f t="shared" si="3"/>
        <v/>
      </c>
      <c r="BE125" s="143" t="str">
        <f t="shared" si="4"/>
        <v/>
      </c>
      <c r="BF125"/>
      <c r="BG125"/>
      <c r="BH125"/>
      <c r="BI125"/>
      <c r="BJ125"/>
      <c r="BK125"/>
      <c r="BL125"/>
      <c r="BM125"/>
      <c r="BN125" s="49"/>
    </row>
    <row r="126" spans="1:66" ht="37.5" customHeight="1" thickTop="1" thickBot="1" x14ac:dyDescent="0.25">
      <c r="A126" s="16">
        <v>58</v>
      </c>
      <c r="B126" s="22"/>
      <c r="C126" s="18"/>
      <c r="D126" s="20"/>
      <c r="E126" s="35"/>
      <c r="F126" s="18"/>
      <c r="G126" s="18"/>
      <c r="H126" s="18"/>
      <c r="I126" s="20"/>
      <c r="J126" s="32" t="str">
        <f t="shared" si="6"/>
        <v/>
      </c>
      <c r="K126" s="7"/>
      <c r="N126" s="7"/>
      <c r="AW126"/>
      <c r="AX126"/>
      <c r="AY126"/>
      <c r="AZ126" s="154" t="str">
        <f t="shared" si="0"/>
        <v/>
      </c>
      <c r="BA126"/>
      <c r="BB126" s="154" t="str">
        <f t="shared" si="1"/>
        <v/>
      </c>
      <c r="BC126" s="156" t="str">
        <f t="shared" si="2"/>
        <v/>
      </c>
      <c r="BD126" s="148" t="str">
        <f t="shared" si="3"/>
        <v/>
      </c>
      <c r="BE126" s="143" t="str">
        <f t="shared" si="4"/>
        <v/>
      </c>
      <c r="BF126"/>
      <c r="BG126"/>
      <c r="BH126"/>
      <c r="BI126"/>
      <c r="BJ126"/>
      <c r="BK126"/>
      <c r="BL126"/>
      <c r="BM126"/>
      <c r="BN126" s="49"/>
    </row>
    <row r="127" spans="1:66" ht="37.5" customHeight="1" thickTop="1" thickBot="1" x14ac:dyDescent="0.25">
      <c r="A127" s="16">
        <v>59</v>
      </c>
      <c r="B127" s="22"/>
      <c r="C127" s="18"/>
      <c r="D127" s="20"/>
      <c r="E127" s="35"/>
      <c r="F127" s="18"/>
      <c r="G127" s="18"/>
      <c r="H127" s="18"/>
      <c r="I127" s="20"/>
      <c r="J127" s="32" t="str">
        <f t="shared" si="6"/>
        <v/>
      </c>
      <c r="K127" s="7"/>
      <c r="N127" s="7"/>
      <c r="AW127"/>
      <c r="AX127"/>
      <c r="AY127"/>
      <c r="AZ127" s="154" t="str">
        <f t="shared" si="0"/>
        <v/>
      </c>
      <c r="BA127"/>
      <c r="BB127" s="154" t="str">
        <f t="shared" si="1"/>
        <v/>
      </c>
      <c r="BC127" s="156" t="str">
        <f t="shared" si="2"/>
        <v/>
      </c>
      <c r="BD127" s="149" t="str">
        <f t="shared" si="3"/>
        <v/>
      </c>
      <c r="BE127" s="143" t="str">
        <f t="shared" si="4"/>
        <v/>
      </c>
      <c r="BF127"/>
      <c r="BG127"/>
      <c r="BH127"/>
      <c r="BI127"/>
      <c r="BJ127"/>
      <c r="BK127"/>
      <c r="BL127"/>
      <c r="BM127"/>
      <c r="BN127" s="49"/>
    </row>
    <row r="128" spans="1:66" ht="37.5" customHeight="1" thickTop="1" thickBot="1" x14ac:dyDescent="0.25">
      <c r="A128" s="16">
        <v>60</v>
      </c>
      <c r="B128" s="22"/>
      <c r="C128" s="18"/>
      <c r="D128" s="20"/>
      <c r="E128" s="35"/>
      <c r="F128" s="18"/>
      <c r="G128" s="18"/>
      <c r="H128" s="18"/>
      <c r="I128" s="20"/>
      <c r="J128" s="32" t="str">
        <f t="shared" si="6"/>
        <v/>
      </c>
      <c r="K128" s="7"/>
      <c r="N128" s="7"/>
      <c r="AW128"/>
      <c r="AX128"/>
      <c r="AY128"/>
      <c r="AZ128" s="154" t="str">
        <f t="shared" si="0"/>
        <v/>
      </c>
      <c r="BA128"/>
      <c r="BB128" s="154" t="str">
        <f t="shared" si="1"/>
        <v/>
      </c>
      <c r="BC128" s="156" t="str">
        <f t="shared" si="2"/>
        <v/>
      </c>
      <c r="BD128" s="148" t="str">
        <f t="shared" si="3"/>
        <v/>
      </c>
      <c r="BE128" s="143" t="str">
        <f t="shared" si="4"/>
        <v/>
      </c>
      <c r="BF128"/>
      <c r="BG128"/>
      <c r="BH128"/>
      <c r="BI128"/>
      <c r="BJ128"/>
      <c r="BK128"/>
      <c r="BL128"/>
      <c r="BM128"/>
      <c r="BN128" s="49"/>
    </row>
    <row r="129" spans="1:66" ht="37.5" customHeight="1" thickTop="1" thickBot="1" x14ac:dyDescent="0.25">
      <c r="A129" s="16">
        <v>61</v>
      </c>
      <c r="B129" s="22"/>
      <c r="C129" s="18"/>
      <c r="D129" s="20"/>
      <c r="E129" s="35"/>
      <c r="F129" s="18"/>
      <c r="G129" s="18"/>
      <c r="H129" s="18"/>
      <c r="I129" s="20"/>
      <c r="J129" s="32" t="str">
        <f t="shared" si="6"/>
        <v/>
      </c>
      <c r="K129" s="7"/>
      <c r="N129" s="7"/>
      <c r="AW129"/>
      <c r="AX129"/>
      <c r="AY129"/>
      <c r="AZ129" s="154" t="str">
        <f t="shared" si="0"/>
        <v/>
      </c>
      <c r="BA129"/>
      <c r="BB129" s="154" t="str">
        <f t="shared" si="1"/>
        <v/>
      </c>
      <c r="BC129" s="156" t="str">
        <f t="shared" si="2"/>
        <v/>
      </c>
      <c r="BD129" s="149" t="str">
        <f t="shared" si="3"/>
        <v/>
      </c>
      <c r="BE129" s="143" t="str">
        <f t="shared" si="4"/>
        <v/>
      </c>
      <c r="BF129"/>
      <c r="BG129"/>
      <c r="BH129"/>
      <c r="BI129"/>
      <c r="BJ129"/>
      <c r="BK129"/>
      <c r="BL129"/>
      <c r="BM129"/>
      <c r="BN129" s="49"/>
    </row>
    <row r="130" spans="1:66" ht="37.5" customHeight="1" thickTop="1" thickBot="1" x14ac:dyDescent="0.25">
      <c r="A130" s="16">
        <v>62</v>
      </c>
      <c r="B130" s="22"/>
      <c r="C130" s="20"/>
      <c r="D130" s="20"/>
      <c r="E130" s="35"/>
      <c r="F130" s="20"/>
      <c r="G130" s="18"/>
      <c r="H130" s="18"/>
      <c r="I130" s="20"/>
      <c r="J130" s="32" t="str">
        <f t="shared" si="6"/>
        <v/>
      </c>
      <c r="K130" s="7"/>
      <c r="N130" s="7"/>
      <c r="AW130"/>
      <c r="AX130"/>
      <c r="AY130"/>
      <c r="AZ130" s="154" t="str">
        <f t="shared" si="0"/>
        <v/>
      </c>
      <c r="BA130"/>
      <c r="BB130" s="154" t="str">
        <f t="shared" si="1"/>
        <v/>
      </c>
      <c r="BC130" s="156" t="str">
        <f t="shared" si="2"/>
        <v/>
      </c>
      <c r="BD130" s="148" t="str">
        <f t="shared" si="3"/>
        <v/>
      </c>
      <c r="BE130" s="143" t="str">
        <f t="shared" si="4"/>
        <v/>
      </c>
      <c r="BF130"/>
      <c r="BG130"/>
      <c r="BH130"/>
      <c r="BI130"/>
      <c r="BJ130"/>
      <c r="BK130"/>
      <c r="BL130"/>
      <c r="BM130"/>
      <c r="BN130" s="49"/>
    </row>
    <row r="131" spans="1:66" ht="37.5" customHeight="1" thickTop="1" thickBot="1" x14ac:dyDescent="0.25">
      <c r="A131" s="16">
        <v>63</v>
      </c>
      <c r="B131" s="22"/>
      <c r="C131" s="20"/>
      <c r="D131" s="20"/>
      <c r="E131" s="35"/>
      <c r="F131" s="20"/>
      <c r="G131" s="18"/>
      <c r="H131" s="18"/>
      <c r="I131" s="20"/>
      <c r="J131" s="32" t="str">
        <f t="shared" si="6"/>
        <v/>
      </c>
      <c r="K131" s="7"/>
      <c r="N131" s="7"/>
      <c r="AW131"/>
      <c r="AX131"/>
      <c r="AY131"/>
      <c r="AZ131" s="154" t="str">
        <f t="shared" si="0"/>
        <v/>
      </c>
      <c r="BA131"/>
      <c r="BB131" s="154" t="str">
        <f t="shared" si="1"/>
        <v/>
      </c>
      <c r="BC131" s="156" t="str">
        <f t="shared" si="2"/>
        <v/>
      </c>
      <c r="BD131" s="149" t="str">
        <f t="shared" si="3"/>
        <v/>
      </c>
      <c r="BE131" s="143" t="str">
        <f t="shared" si="4"/>
        <v/>
      </c>
      <c r="BF131"/>
      <c r="BG131"/>
      <c r="BH131"/>
      <c r="BI131"/>
      <c r="BJ131"/>
      <c r="BK131"/>
      <c r="BL131"/>
      <c r="BM131"/>
      <c r="BN131" s="49"/>
    </row>
    <row r="132" spans="1:66" ht="37.5" customHeight="1" thickTop="1" thickBot="1" x14ac:dyDescent="0.25">
      <c r="A132" s="16">
        <v>64</v>
      </c>
      <c r="B132" s="22"/>
      <c r="C132" s="20"/>
      <c r="D132" s="20"/>
      <c r="E132" s="35"/>
      <c r="F132" s="20"/>
      <c r="G132" s="18"/>
      <c r="H132" s="18"/>
      <c r="I132" s="20"/>
      <c r="J132" s="32" t="str">
        <f t="shared" si="6"/>
        <v/>
      </c>
      <c r="K132" s="7"/>
      <c r="N132" s="7"/>
      <c r="AW132"/>
      <c r="AX132"/>
      <c r="AY132"/>
      <c r="AZ132" s="154" t="str">
        <f t="shared" si="0"/>
        <v/>
      </c>
      <c r="BA132"/>
      <c r="BB132" s="154" t="str">
        <f t="shared" si="1"/>
        <v/>
      </c>
      <c r="BC132" s="156" t="str">
        <f t="shared" si="2"/>
        <v/>
      </c>
      <c r="BD132" s="148" t="str">
        <f t="shared" si="3"/>
        <v/>
      </c>
      <c r="BE132" s="143" t="str">
        <f t="shared" si="4"/>
        <v/>
      </c>
      <c r="BF132"/>
      <c r="BG132"/>
      <c r="BH132"/>
      <c r="BI132"/>
      <c r="BJ132"/>
      <c r="BK132"/>
      <c r="BL132"/>
      <c r="BM132"/>
      <c r="BN132" s="49"/>
    </row>
    <row r="133" spans="1:66" ht="37.5" customHeight="1" thickTop="1" thickBot="1" x14ac:dyDescent="0.25">
      <c r="A133" s="16">
        <v>65</v>
      </c>
      <c r="B133" s="22"/>
      <c r="C133" s="20"/>
      <c r="D133" s="20"/>
      <c r="E133" s="35"/>
      <c r="F133" s="20"/>
      <c r="G133" s="18"/>
      <c r="H133" s="18"/>
      <c r="I133" s="20"/>
      <c r="J133" s="32" t="str">
        <f t="shared" si="6"/>
        <v/>
      </c>
      <c r="K133" s="7"/>
      <c r="N133" s="7"/>
      <c r="AW133"/>
      <c r="AX133"/>
      <c r="AY133"/>
      <c r="AZ133" s="154" t="str">
        <f t="shared" si="0"/>
        <v/>
      </c>
      <c r="BA133"/>
      <c r="BB133" s="154" t="str">
        <f t="shared" si="1"/>
        <v/>
      </c>
      <c r="BC133" s="156" t="str">
        <f t="shared" si="2"/>
        <v/>
      </c>
      <c r="BD133" s="149" t="str">
        <f t="shared" si="3"/>
        <v/>
      </c>
      <c r="BE133" s="143" t="str">
        <f t="shared" si="4"/>
        <v/>
      </c>
      <c r="BF133"/>
      <c r="BG133"/>
      <c r="BH133"/>
      <c r="BI133"/>
      <c r="BJ133"/>
      <c r="BK133"/>
      <c r="BL133"/>
      <c r="BM133"/>
      <c r="BN133" s="49"/>
    </row>
    <row r="134" spans="1:66" ht="37.5" customHeight="1" thickTop="1" thickBot="1" x14ac:dyDescent="0.25">
      <c r="A134" s="16">
        <v>66</v>
      </c>
      <c r="B134" s="22"/>
      <c r="C134" s="20"/>
      <c r="D134" s="20"/>
      <c r="E134" s="35"/>
      <c r="F134" s="20"/>
      <c r="G134" s="18"/>
      <c r="H134" s="18"/>
      <c r="I134" s="20"/>
      <c r="J134" s="32" t="str">
        <f t="shared" ref="J134:J168" si="7">IF(ISBLANK($C134),"",IF(ISBLANK($C$64),"",IF($C$64="JIS A1481-1","-1",IF($C$64="JIS A1481-2","-2","-1"))))</f>
        <v/>
      </c>
      <c r="K134" s="7"/>
      <c r="N134" s="7"/>
      <c r="AW134"/>
      <c r="AX134"/>
      <c r="AY134"/>
      <c r="AZ134" s="154" t="str">
        <f t="shared" ref="AZ134:AZ168" si="8">IF($C134="","",$A134)</f>
        <v/>
      </c>
      <c r="BA134"/>
      <c r="BB134" s="154" t="str">
        <f t="shared" ref="BB134:BB168" si="9">IF(C134="","",IF($BA$69&lt;&gt;11,IF($BC$64="無",$BA$69,$BA$69+1),IF(AND($J134=$BF$236,$BC$64="無"),73,IF(AND($J134=$BF$236,$BC$64="有"),74,IF(AND($J134=$BF$237,$BC$64="無"),75,IF(AND($J134=$BF$237,$BC$64="有"),76,IF($BC$64="無",73,74)))))))</f>
        <v/>
      </c>
      <c r="BC134" s="156" t="str">
        <f t="shared" ref="BC134:BC168" si="10">IF($C134="","",IF($BB$64="5営業日",371,IF($BB$64="10営業日",372,371)))</f>
        <v/>
      </c>
      <c r="BD134" s="148" t="str">
        <f t="shared" ref="BD134:BD168" si="11">IF($G$64&lt;&gt;"",$G$64,"")</f>
        <v/>
      </c>
      <c r="BE134" s="143" t="str">
        <f t="shared" ref="BE134:BE168" si="12">IF($C134="","",IF($BB$64="5営業日",7,IF($BB$64="10営業日",8,7)))</f>
        <v/>
      </c>
      <c r="BF134"/>
      <c r="BG134"/>
      <c r="BH134"/>
      <c r="BI134"/>
      <c r="BJ134"/>
      <c r="BK134"/>
      <c r="BL134"/>
      <c r="BM134"/>
      <c r="BN134" s="49"/>
    </row>
    <row r="135" spans="1:66" ht="37.5" customHeight="1" thickTop="1" thickBot="1" x14ac:dyDescent="0.25">
      <c r="A135" s="16">
        <v>67</v>
      </c>
      <c r="B135" s="23"/>
      <c r="C135" s="24"/>
      <c r="D135" s="24"/>
      <c r="E135" s="36"/>
      <c r="F135" s="24"/>
      <c r="G135" s="25"/>
      <c r="H135" s="25"/>
      <c r="I135" s="20"/>
      <c r="J135" s="32" t="str">
        <f t="shared" si="7"/>
        <v/>
      </c>
      <c r="K135" s="7"/>
      <c r="N135" s="7"/>
      <c r="AW135"/>
      <c r="AX135"/>
      <c r="AY135"/>
      <c r="AZ135" s="154" t="str">
        <f t="shared" si="8"/>
        <v/>
      </c>
      <c r="BA135"/>
      <c r="BB135" s="154" t="str">
        <f t="shared" si="9"/>
        <v/>
      </c>
      <c r="BC135" s="156" t="str">
        <f t="shared" si="10"/>
        <v/>
      </c>
      <c r="BD135" s="149" t="str">
        <f t="shared" si="11"/>
        <v/>
      </c>
      <c r="BE135" s="143" t="str">
        <f t="shared" si="12"/>
        <v/>
      </c>
      <c r="BF135"/>
      <c r="BG135"/>
      <c r="BH135"/>
      <c r="BI135"/>
      <c r="BJ135"/>
      <c r="BK135"/>
      <c r="BL135"/>
      <c r="BM135"/>
      <c r="BN135" s="49"/>
    </row>
    <row r="136" spans="1:66" ht="37.5" customHeight="1" thickTop="1" thickBot="1" x14ac:dyDescent="0.25">
      <c r="A136" s="16">
        <v>68</v>
      </c>
      <c r="B136" s="23"/>
      <c r="C136" s="24"/>
      <c r="D136" s="24"/>
      <c r="E136" s="36"/>
      <c r="F136" s="24"/>
      <c r="G136" s="25"/>
      <c r="H136" s="25"/>
      <c r="I136" s="20"/>
      <c r="J136" s="32" t="str">
        <f t="shared" si="7"/>
        <v/>
      </c>
      <c r="K136" s="7"/>
      <c r="N136" s="7"/>
      <c r="AW136"/>
      <c r="AX136"/>
      <c r="AY136"/>
      <c r="AZ136" s="154" t="str">
        <f t="shared" si="8"/>
        <v/>
      </c>
      <c r="BA136"/>
      <c r="BB136" s="154" t="str">
        <f t="shared" si="9"/>
        <v/>
      </c>
      <c r="BC136" s="156" t="str">
        <f t="shared" si="10"/>
        <v/>
      </c>
      <c r="BD136" s="148" t="str">
        <f t="shared" si="11"/>
        <v/>
      </c>
      <c r="BE136" s="143" t="str">
        <f t="shared" si="12"/>
        <v/>
      </c>
      <c r="BF136"/>
      <c r="BG136"/>
      <c r="BH136"/>
      <c r="BI136"/>
      <c r="BJ136"/>
      <c r="BK136"/>
      <c r="BL136"/>
      <c r="BM136"/>
      <c r="BN136" s="49"/>
    </row>
    <row r="137" spans="1:66" ht="37.5" customHeight="1" thickTop="1" thickBot="1" x14ac:dyDescent="0.25">
      <c r="A137" s="16">
        <v>69</v>
      </c>
      <c r="B137" s="23"/>
      <c r="C137" s="24"/>
      <c r="D137" s="24"/>
      <c r="E137" s="36"/>
      <c r="F137" s="24"/>
      <c r="G137" s="25"/>
      <c r="H137" s="25"/>
      <c r="I137" s="20"/>
      <c r="J137" s="32" t="str">
        <f t="shared" si="7"/>
        <v/>
      </c>
      <c r="K137" s="7"/>
      <c r="N137" s="7"/>
      <c r="AW137"/>
      <c r="AX137"/>
      <c r="AY137"/>
      <c r="AZ137" s="154" t="str">
        <f t="shared" si="8"/>
        <v/>
      </c>
      <c r="BA137"/>
      <c r="BB137" s="154" t="str">
        <f t="shared" si="9"/>
        <v/>
      </c>
      <c r="BC137" s="156" t="str">
        <f t="shared" si="10"/>
        <v/>
      </c>
      <c r="BD137" s="151" t="str">
        <f t="shared" si="11"/>
        <v/>
      </c>
      <c r="BE137" s="143" t="str">
        <f t="shared" si="12"/>
        <v/>
      </c>
      <c r="BF137"/>
      <c r="BG137"/>
      <c r="BH137"/>
      <c r="BI137"/>
      <c r="BJ137"/>
      <c r="BK137"/>
      <c r="BL137"/>
      <c r="BM137"/>
      <c r="BN137" s="49"/>
    </row>
    <row r="138" spans="1:66" ht="37.5" customHeight="1" thickTop="1" thickBot="1" x14ac:dyDescent="0.25">
      <c r="A138" s="16">
        <v>70</v>
      </c>
      <c r="B138" s="23"/>
      <c r="C138" s="24"/>
      <c r="D138" s="24"/>
      <c r="E138" s="36"/>
      <c r="F138" s="24"/>
      <c r="G138" s="25"/>
      <c r="H138" s="25"/>
      <c r="I138" s="20"/>
      <c r="J138" s="32" t="str">
        <f t="shared" si="7"/>
        <v/>
      </c>
      <c r="K138" s="7"/>
      <c r="N138" s="7"/>
      <c r="AW138"/>
      <c r="AX138"/>
      <c r="AY138"/>
      <c r="AZ138" s="154" t="str">
        <f t="shared" si="8"/>
        <v/>
      </c>
      <c r="BA138"/>
      <c r="BB138" s="154" t="str">
        <f t="shared" si="9"/>
        <v/>
      </c>
      <c r="BC138" s="156" t="str">
        <f t="shared" si="10"/>
        <v/>
      </c>
      <c r="BD138" s="149" t="str">
        <f t="shared" si="11"/>
        <v/>
      </c>
      <c r="BE138" s="143" t="str">
        <f t="shared" si="12"/>
        <v/>
      </c>
      <c r="BF138"/>
      <c r="BG138"/>
      <c r="BH138"/>
      <c r="BI138"/>
      <c r="BJ138"/>
      <c r="BK138"/>
      <c r="BL138"/>
      <c r="BM138"/>
      <c r="BN138" s="49"/>
    </row>
    <row r="139" spans="1:66" ht="37.5" customHeight="1" thickTop="1" thickBot="1" x14ac:dyDescent="0.25">
      <c r="A139" s="16">
        <v>71</v>
      </c>
      <c r="B139" s="22"/>
      <c r="C139" s="18"/>
      <c r="D139" s="18"/>
      <c r="E139" s="35"/>
      <c r="F139" s="18"/>
      <c r="G139" s="18"/>
      <c r="H139" s="18"/>
      <c r="I139" s="20"/>
      <c r="J139" s="32" t="str">
        <f t="shared" si="7"/>
        <v/>
      </c>
      <c r="K139" s="7"/>
      <c r="N139" s="7"/>
      <c r="AW139"/>
      <c r="AX139"/>
      <c r="AY139"/>
      <c r="AZ139" s="154" t="str">
        <f t="shared" si="8"/>
        <v/>
      </c>
      <c r="BA139"/>
      <c r="BB139" s="154" t="str">
        <f t="shared" si="9"/>
        <v/>
      </c>
      <c r="BC139" s="156" t="str">
        <f t="shared" si="10"/>
        <v/>
      </c>
      <c r="BD139" s="148" t="str">
        <f t="shared" si="11"/>
        <v/>
      </c>
      <c r="BE139" s="143" t="str">
        <f t="shared" si="12"/>
        <v/>
      </c>
      <c r="BF139"/>
      <c r="BG139"/>
      <c r="BH139"/>
      <c r="BI139"/>
      <c r="BJ139"/>
      <c r="BK139"/>
      <c r="BL139"/>
      <c r="BM139"/>
      <c r="BN139" s="49"/>
    </row>
    <row r="140" spans="1:66" ht="37.5" customHeight="1" thickTop="1" thickBot="1" x14ac:dyDescent="0.25">
      <c r="A140" s="16">
        <v>72</v>
      </c>
      <c r="B140" s="22"/>
      <c r="C140" s="18"/>
      <c r="D140" s="20"/>
      <c r="E140" s="35"/>
      <c r="F140" s="18"/>
      <c r="G140" s="18"/>
      <c r="H140" s="18"/>
      <c r="I140" s="20"/>
      <c r="J140" s="32" t="str">
        <f t="shared" si="7"/>
        <v/>
      </c>
      <c r="K140" s="7"/>
      <c r="N140" s="7"/>
      <c r="AW140"/>
      <c r="AX140"/>
      <c r="AY140"/>
      <c r="AZ140" s="154" t="str">
        <f t="shared" si="8"/>
        <v/>
      </c>
      <c r="BA140"/>
      <c r="BB140" s="154" t="str">
        <f t="shared" si="9"/>
        <v/>
      </c>
      <c r="BC140" s="156" t="str">
        <f t="shared" si="10"/>
        <v/>
      </c>
      <c r="BD140" s="149" t="str">
        <f t="shared" si="11"/>
        <v/>
      </c>
      <c r="BE140" s="143" t="str">
        <f t="shared" si="12"/>
        <v/>
      </c>
      <c r="BF140"/>
      <c r="BG140"/>
      <c r="BH140"/>
      <c r="BI140"/>
      <c r="BJ140"/>
      <c r="BK140"/>
      <c r="BL140"/>
      <c r="BM140"/>
      <c r="BN140" s="49"/>
    </row>
    <row r="141" spans="1:66" ht="37.5" customHeight="1" thickTop="1" thickBot="1" x14ac:dyDescent="0.25">
      <c r="A141" s="16">
        <v>73</v>
      </c>
      <c r="B141" s="22"/>
      <c r="C141" s="18"/>
      <c r="D141" s="20"/>
      <c r="E141" s="35"/>
      <c r="F141" s="18"/>
      <c r="G141" s="18"/>
      <c r="H141" s="18"/>
      <c r="I141" s="20"/>
      <c r="J141" s="32" t="str">
        <f t="shared" si="7"/>
        <v/>
      </c>
      <c r="K141" s="7"/>
      <c r="N141" s="7"/>
      <c r="AW141"/>
      <c r="AX141"/>
      <c r="AY141"/>
      <c r="AZ141" s="154" t="str">
        <f t="shared" si="8"/>
        <v/>
      </c>
      <c r="BA141"/>
      <c r="BB141" s="154" t="str">
        <f t="shared" si="9"/>
        <v/>
      </c>
      <c r="BC141" s="156" t="str">
        <f t="shared" si="10"/>
        <v/>
      </c>
      <c r="BD141" s="148" t="str">
        <f t="shared" si="11"/>
        <v/>
      </c>
      <c r="BE141" s="143" t="str">
        <f t="shared" si="12"/>
        <v/>
      </c>
      <c r="BF141"/>
      <c r="BG141"/>
      <c r="BH141"/>
      <c r="BI141"/>
      <c r="BJ141"/>
      <c r="BK141"/>
      <c r="BL141"/>
      <c r="BM141"/>
      <c r="BN141" s="49"/>
    </row>
    <row r="142" spans="1:66" ht="37.5" customHeight="1" thickTop="1" thickBot="1" x14ac:dyDescent="0.25">
      <c r="A142" s="16">
        <v>74</v>
      </c>
      <c r="B142" s="22"/>
      <c r="C142" s="18"/>
      <c r="D142" s="20"/>
      <c r="E142" s="35"/>
      <c r="F142" s="18"/>
      <c r="G142" s="18"/>
      <c r="H142" s="18"/>
      <c r="I142" s="20"/>
      <c r="J142" s="32" t="str">
        <f t="shared" si="7"/>
        <v/>
      </c>
      <c r="K142" s="7"/>
      <c r="N142" s="7"/>
      <c r="AW142"/>
      <c r="AX142"/>
      <c r="AY142"/>
      <c r="AZ142" s="154" t="str">
        <f t="shared" si="8"/>
        <v/>
      </c>
      <c r="BA142"/>
      <c r="BB142" s="154" t="str">
        <f t="shared" si="9"/>
        <v/>
      </c>
      <c r="BC142" s="156" t="str">
        <f t="shared" si="10"/>
        <v/>
      </c>
      <c r="BD142" s="149" t="str">
        <f t="shared" si="11"/>
        <v/>
      </c>
      <c r="BE142" s="143" t="str">
        <f t="shared" si="12"/>
        <v/>
      </c>
      <c r="BF142"/>
      <c r="BG142"/>
      <c r="BH142"/>
      <c r="BI142"/>
      <c r="BJ142"/>
      <c r="BK142"/>
      <c r="BL142"/>
      <c r="BM142"/>
      <c r="BN142" s="49"/>
    </row>
    <row r="143" spans="1:66" ht="37.5" customHeight="1" thickTop="1" thickBot="1" x14ac:dyDescent="0.25">
      <c r="A143" s="16">
        <v>75</v>
      </c>
      <c r="B143" s="22"/>
      <c r="C143" s="18"/>
      <c r="D143" s="20"/>
      <c r="E143" s="35"/>
      <c r="F143" s="18"/>
      <c r="G143" s="18"/>
      <c r="H143" s="18"/>
      <c r="I143" s="20"/>
      <c r="J143" s="32" t="str">
        <f t="shared" si="7"/>
        <v/>
      </c>
      <c r="K143" s="7"/>
      <c r="N143" s="7"/>
      <c r="AW143"/>
      <c r="AX143"/>
      <c r="AY143"/>
      <c r="AZ143" s="154" t="str">
        <f t="shared" si="8"/>
        <v/>
      </c>
      <c r="BA143"/>
      <c r="BB143" s="154" t="str">
        <f t="shared" si="9"/>
        <v/>
      </c>
      <c r="BC143" s="156" t="str">
        <f t="shared" si="10"/>
        <v/>
      </c>
      <c r="BD143" s="148" t="str">
        <f t="shared" si="11"/>
        <v/>
      </c>
      <c r="BE143" s="143" t="str">
        <f t="shared" si="12"/>
        <v/>
      </c>
      <c r="BF143"/>
      <c r="BG143"/>
      <c r="BH143"/>
      <c r="BI143"/>
      <c r="BJ143"/>
      <c r="BK143"/>
      <c r="BL143"/>
      <c r="BM143"/>
      <c r="BN143" s="49"/>
    </row>
    <row r="144" spans="1:66" ht="37.5" customHeight="1" thickTop="1" thickBot="1" x14ac:dyDescent="0.25">
      <c r="A144" s="16">
        <v>76</v>
      </c>
      <c r="B144" s="22"/>
      <c r="C144" s="20"/>
      <c r="D144" s="20"/>
      <c r="E144" s="35"/>
      <c r="F144" s="20"/>
      <c r="G144" s="18"/>
      <c r="H144" s="18"/>
      <c r="I144" s="20"/>
      <c r="J144" s="32" t="str">
        <f t="shared" si="7"/>
        <v/>
      </c>
      <c r="K144" s="7"/>
      <c r="N144" s="7"/>
      <c r="AW144"/>
      <c r="AX144"/>
      <c r="AY144"/>
      <c r="AZ144" s="154" t="str">
        <f t="shared" si="8"/>
        <v/>
      </c>
      <c r="BA144"/>
      <c r="BB144" s="154" t="str">
        <f t="shared" si="9"/>
        <v/>
      </c>
      <c r="BC144" s="156" t="str">
        <f t="shared" si="10"/>
        <v/>
      </c>
      <c r="BD144" s="149" t="str">
        <f t="shared" si="11"/>
        <v/>
      </c>
      <c r="BE144" s="143" t="str">
        <f t="shared" si="12"/>
        <v/>
      </c>
      <c r="BF144"/>
      <c r="BG144"/>
      <c r="BH144"/>
      <c r="BI144"/>
      <c r="BJ144"/>
      <c r="BK144"/>
      <c r="BL144"/>
      <c r="BM144"/>
      <c r="BN144" s="49"/>
    </row>
    <row r="145" spans="1:66" ht="37.5" customHeight="1" thickTop="1" thickBot="1" x14ac:dyDescent="0.25">
      <c r="A145" s="16">
        <v>77</v>
      </c>
      <c r="B145" s="22"/>
      <c r="C145" s="20"/>
      <c r="D145" s="20"/>
      <c r="E145" s="35"/>
      <c r="F145" s="20"/>
      <c r="G145" s="18"/>
      <c r="H145" s="18"/>
      <c r="I145" s="20"/>
      <c r="J145" s="32" t="str">
        <f t="shared" si="7"/>
        <v/>
      </c>
      <c r="K145" s="7"/>
      <c r="N145" s="7"/>
      <c r="AW145"/>
      <c r="AX145"/>
      <c r="AY145"/>
      <c r="AZ145" s="154" t="str">
        <f t="shared" si="8"/>
        <v/>
      </c>
      <c r="BA145"/>
      <c r="BB145" s="154" t="str">
        <f t="shared" si="9"/>
        <v/>
      </c>
      <c r="BC145" s="156" t="str">
        <f t="shared" si="10"/>
        <v/>
      </c>
      <c r="BD145" s="148" t="str">
        <f t="shared" si="11"/>
        <v/>
      </c>
      <c r="BE145" s="143" t="str">
        <f t="shared" si="12"/>
        <v/>
      </c>
      <c r="BF145"/>
      <c r="BG145"/>
      <c r="BH145"/>
      <c r="BI145"/>
      <c r="BJ145"/>
      <c r="BK145"/>
      <c r="BL145"/>
      <c r="BM145"/>
      <c r="BN145" s="49"/>
    </row>
    <row r="146" spans="1:66" ht="37.5" customHeight="1" thickTop="1" thickBot="1" x14ac:dyDescent="0.25">
      <c r="A146" s="16">
        <v>78</v>
      </c>
      <c r="B146" s="22"/>
      <c r="C146" s="20"/>
      <c r="D146" s="20"/>
      <c r="E146" s="35"/>
      <c r="F146" s="20"/>
      <c r="G146" s="18"/>
      <c r="H146" s="18"/>
      <c r="I146" s="20"/>
      <c r="J146" s="32" t="str">
        <f t="shared" si="7"/>
        <v/>
      </c>
      <c r="K146" s="7"/>
      <c r="N146" s="7"/>
      <c r="AW146"/>
      <c r="AX146"/>
      <c r="AY146"/>
      <c r="AZ146" s="154" t="str">
        <f t="shared" si="8"/>
        <v/>
      </c>
      <c r="BA146"/>
      <c r="BB146" s="154" t="str">
        <f t="shared" si="9"/>
        <v/>
      </c>
      <c r="BC146" s="156" t="str">
        <f t="shared" si="10"/>
        <v/>
      </c>
      <c r="BD146" s="149" t="str">
        <f t="shared" si="11"/>
        <v/>
      </c>
      <c r="BE146" s="143" t="str">
        <f t="shared" si="12"/>
        <v/>
      </c>
      <c r="BF146"/>
      <c r="BG146"/>
      <c r="BH146"/>
      <c r="BI146"/>
      <c r="BJ146"/>
      <c r="BK146"/>
      <c r="BL146"/>
      <c r="BM146"/>
      <c r="BN146" s="49"/>
    </row>
    <row r="147" spans="1:66" ht="37.5" customHeight="1" thickTop="1" thickBot="1" x14ac:dyDescent="0.25">
      <c r="A147" s="16">
        <v>79</v>
      </c>
      <c r="B147" s="22"/>
      <c r="C147" s="20"/>
      <c r="D147" s="20"/>
      <c r="E147" s="35"/>
      <c r="F147" s="20"/>
      <c r="G147" s="18"/>
      <c r="H147" s="18"/>
      <c r="I147" s="20"/>
      <c r="J147" s="32" t="str">
        <f t="shared" si="7"/>
        <v/>
      </c>
      <c r="K147" s="7"/>
      <c r="N147" s="7"/>
      <c r="AW147"/>
      <c r="AX147"/>
      <c r="AY147"/>
      <c r="AZ147" s="154" t="str">
        <f t="shared" si="8"/>
        <v/>
      </c>
      <c r="BA147"/>
      <c r="BB147" s="154" t="str">
        <f t="shared" si="9"/>
        <v/>
      </c>
      <c r="BC147" s="156" t="str">
        <f t="shared" si="10"/>
        <v/>
      </c>
      <c r="BD147" s="148" t="str">
        <f t="shared" si="11"/>
        <v/>
      </c>
      <c r="BE147" s="143" t="str">
        <f t="shared" si="12"/>
        <v/>
      </c>
      <c r="BF147"/>
      <c r="BG147"/>
      <c r="BH147"/>
      <c r="BI147"/>
      <c r="BJ147"/>
      <c r="BK147"/>
      <c r="BL147"/>
      <c r="BM147"/>
      <c r="BN147" s="49"/>
    </row>
    <row r="148" spans="1:66" ht="37.5" customHeight="1" thickTop="1" thickBot="1" x14ac:dyDescent="0.25">
      <c r="A148" s="16">
        <v>80</v>
      </c>
      <c r="B148" s="22"/>
      <c r="C148" s="20"/>
      <c r="D148" s="20"/>
      <c r="E148" s="35"/>
      <c r="F148" s="20"/>
      <c r="G148" s="18"/>
      <c r="H148" s="18"/>
      <c r="I148" s="20"/>
      <c r="J148" s="32" t="str">
        <f t="shared" si="7"/>
        <v/>
      </c>
      <c r="K148" s="7"/>
      <c r="N148" s="7"/>
      <c r="AW148"/>
      <c r="AX148"/>
      <c r="AY148"/>
      <c r="AZ148" s="154" t="str">
        <f t="shared" si="8"/>
        <v/>
      </c>
      <c r="BA148"/>
      <c r="BB148" s="154" t="str">
        <f t="shared" si="9"/>
        <v/>
      </c>
      <c r="BC148" s="156" t="str">
        <f t="shared" si="10"/>
        <v/>
      </c>
      <c r="BD148" s="151" t="str">
        <f t="shared" si="11"/>
        <v/>
      </c>
      <c r="BE148" s="143" t="str">
        <f t="shared" si="12"/>
        <v/>
      </c>
      <c r="BF148"/>
      <c r="BG148"/>
      <c r="BH148"/>
      <c r="BI148"/>
      <c r="BJ148"/>
      <c r="BK148"/>
      <c r="BL148"/>
      <c r="BM148"/>
      <c r="BN148" s="49"/>
    </row>
    <row r="149" spans="1:66" ht="37.5" customHeight="1" thickTop="1" thickBot="1" x14ac:dyDescent="0.25">
      <c r="A149" s="16">
        <v>81</v>
      </c>
      <c r="B149" s="23"/>
      <c r="C149" s="24"/>
      <c r="D149" s="24"/>
      <c r="E149" s="36"/>
      <c r="F149" s="24"/>
      <c r="G149" s="25"/>
      <c r="H149" s="25"/>
      <c r="I149" s="20"/>
      <c r="J149" s="32" t="str">
        <f t="shared" si="7"/>
        <v/>
      </c>
      <c r="K149" s="7"/>
      <c r="N149" s="7"/>
      <c r="AW149"/>
      <c r="AX149"/>
      <c r="AY149"/>
      <c r="AZ149" s="154" t="str">
        <f t="shared" si="8"/>
        <v/>
      </c>
      <c r="BA149"/>
      <c r="BB149" s="154" t="str">
        <f t="shared" si="9"/>
        <v/>
      </c>
      <c r="BC149" s="156" t="str">
        <f t="shared" si="10"/>
        <v/>
      </c>
      <c r="BD149" s="149" t="str">
        <f t="shared" si="11"/>
        <v/>
      </c>
      <c r="BE149" s="143" t="str">
        <f t="shared" si="12"/>
        <v/>
      </c>
      <c r="BF149"/>
      <c r="BG149"/>
      <c r="BH149"/>
      <c r="BI149"/>
      <c r="BJ149"/>
      <c r="BK149"/>
      <c r="BL149"/>
      <c r="BM149"/>
      <c r="BN149" s="49"/>
    </row>
    <row r="150" spans="1:66" ht="37.5" customHeight="1" thickTop="1" thickBot="1" x14ac:dyDescent="0.25">
      <c r="A150" s="16">
        <v>82</v>
      </c>
      <c r="B150" s="23"/>
      <c r="C150" s="24"/>
      <c r="D150" s="24"/>
      <c r="E150" s="36"/>
      <c r="F150" s="24"/>
      <c r="G150" s="25"/>
      <c r="H150" s="25"/>
      <c r="I150" s="20"/>
      <c r="J150" s="32" t="str">
        <f t="shared" si="7"/>
        <v/>
      </c>
      <c r="K150" s="7"/>
      <c r="N150" s="7"/>
      <c r="AW150"/>
      <c r="AX150"/>
      <c r="AY150"/>
      <c r="AZ150" s="154" t="str">
        <f t="shared" si="8"/>
        <v/>
      </c>
      <c r="BA150"/>
      <c r="BB150" s="154" t="str">
        <f t="shared" si="9"/>
        <v/>
      </c>
      <c r="BC150" s="156" t="str">
        <f t="shared" si="10"/>
        <v/>
      </c>
      <c r="BD150" s="148" t="str">
        <f t="shared" si="11"/>
        <v/>
      </c>
      <c r="BE150" s="143" t="str">
        <f t="shared" si="12"/>
        <v/>
      </c>
      <c r="BF150"/>
      <c r="BG150"/>
      <c r="BH150"/>
      <c r="BI150"/>
      <c r="BJ150"/>
      <c r="BK150"/>
      <c r="BL150"/>
      <c r="BM150"/>
      <c r="BN150" s="49"/>
    </row>
    <row r="151" spans="1:66" ht="37.5" customHeight="1" thickTop="1" thickBot="1" x14ac:dyDescent="0.25">
      <c r="A151" s="16">
        <v>83</v>
      </c>
      <c r="B151" s="23"/>
      <c r="C151" s="24"/>
      <c r="D151" s="24"/>
      <c r="E151" s="36"/>
      <c r="F151" s="24"/>
      <c r="G151" s="25"/>
      <c r="H151" s="25"/>
      <c r="I151" s="20"/>
      <c r="J151" s="32" t="str">
        <f t="shared" si="7"/>
        <v/>
      </c>
      <c r="K151" s="7"/>
      <c r="N151" s="7"/>
      <c r="AW151"/>
      <c r="AX151"/>
      <c r="AY151"/>
      <c r="AZ151" s="154" t="str">
        <f t="shared" si="8"/>
        <v/>
      </c>
      <c r="BA151"/>
      <c r="BB151" s="154" t="str">
        <f t="shared" si="9"/>
        <v/>
      </c>
      <c r="BC151" s="156" t="str">
        <f t="shared" si="10"/>
        <v/>
      </c>
      <c r="BD151" s="149" t="str">
        <f t="shared" si="11"/>
        <v/>
      </c>
      <c r="BE151" s="143" t="str">
        <f t="shared" si="12"/>
        <v/>
      </c>
      <c r="BF151"/>
      <c r="BG151"/>
      <c r="BH151"/>
      <c r="BI151"/>
      <c r="BJ151"/>
      <c r="BK151"/>
      <c r="BL151"/>
      <c r="BM151"/>
      <c r="BN151" s="49"/>
    </row>
    <row r="152" spans="1:66" ht="37.5" customHeight="1" thickTop="1" thickBot="1" x14ac:dyDescent="0.25">
      <c r="A152" s="16">
        <v>84</v>
      </c>
      <c r="B152" s="23"/>
      <c r="C152" s="24"/>
      <c r="D152" s="24"/>
      <c r="E152" s="36"/>
      <c r="F152" s="24"/>
      <c r="G152" s="25"/>
      <c r="H152" s="25"/>
      <c r="I152" s="20"/>
      <c r="J152" s="32" t="str">
        <f t="shared" si="7"/>
        <v/>
      </c>
      <c r="K152" s="7"/>
      <c r="N152" s="7"/>
      <c r="AW152"/>
      <c r="AX152"/>
      <c r="AY152"/>
      <c r="AZ152" s="154" t="str">
        <f t="shared" si="8"/>
        <v/>
      </c>
      <c r="BA152"/>
      <c r="BB152" s="154" t="str">
        <f t="shared" si="9"/>
        <v/>
      </c>
      <c r="BC152" s="156" t="str">
        <f t="shared" si="10"/>
        <v/>
      </c>
      <c r="BD152" s="148" t="str">
        <f t="shared" si="11"/>
        <v/>
      </c>
      <c r="BE152" s="143" t="str">
        <f t="shared" si="12"/>
        <v/>
      </c>
      <c r="BF152"/>
      <c r="BG152"/>
      <c r="BH152"/>
      <c r="BI152"/>
      <c r="BJ152"/>
      <c r="BK152"/>
      <c r="BL152"/>
      <c r="BM152"/>
      <c r="BN152" s="49"/>
    </row>
    <row r="153" spans="1:66" ht="37.5" customHeight="1" thickTop="1" thickBot="1" x14ac:dyDescent="0.25">
      <c r="A153" s="16">
        <v>85</v>
      </c>
      <c r="B153" s="22"/>
      <c r="C153" s="18"/>
      <c r="D153" s="18"/>
      <c r="E153" s="35"/>
      <c r="F153" s="18"/>
      <c r="G153" s="18"/>
      <c r="H153" s="18"/>
      <c r="I153" s="20"/>
      <c r="J153" s="32" t="str">
        <f t="shared" si="7"/>
        <v/>
      </c>
      <c r="K153" s="7"/>
      <c r="N153" s="7"/>
      <c r="AW153"/>
      <c r="AX153"/>
      <c r="AY153"/>
      <c r="AZ153" s="154" t="str">
        <f t="shared" si="8"/>
        <v/>
      </c>
      <c r="BA153"/>
      <c r="BB153" s="154" t="str">
        <f t="shared" si="9"/>
        <v/>
      </c>
      <c r="BC153" s="156" t="str">
        <f t="shared" si="10"/>
        <v/>
      </c>
      <c r="BD153" s="149" t="str">
        <f t="shared" si="11"/>
        <v/>
      </c>
      <c r="BE153" s="143" t="str">
        <f t="shared" si="12"/>
        <v/>
      </c>
      <c r="BF153"/>
      <c r="BG153"/>
      <c r="BH153"/>
      <c r="BI153"/>
      <c r="BJ153"/>
      <c r="BK153"/>
      <c r="BL153"/>
      <c r="BM153"/>
      <c r="BN153" s="49"/>
    </row>
    <row r="154" spans="1:66" ht="37.5" customHeight="1" thickTop="1" thickBot="1" x14ac:dyDescent="0.25">
      <c r="A154" s="16">
        <v>86</v>
      </c>
      <c r="B154" s="22"/>
      <c r="C154" s="18"/>
      <c r="D154" s="20"/>
      <c r="E154" s="35"/>
      <c r="F154" s="18"/>
      <c r="G154" s="18"/>
      <c r="H154" s="18"/>
      <c r="I154" s="20"/>
      <c r="J154" s="32" t="str">
        <f t="shared" si="7"/>
        <v/>
      </c>
      <c r="K154" s="7"/>
      <c r="N154" s="7"/>
      <c r="AW154"/>
      <c r="AX154"/>
      <c r="AY154"/>
      <c r="AZ154" s="154" t="str">
        <f t="shared" si="8"/>
        <v/>
      </c>
      <c r="BA154"/>
      <c r="BB154" s="154" t="str">
        <f t="shared" si="9"/>
        <v/>
      </c>
      <c r="BC154" s="156" t="str">
        <f t="shared" si="10"/>
        <v/>
      </c>
      <c r="BD154" s="148" t="str">
        <f t="shared" si="11"/>
        <v/>
      </c>
      <c r="BE154" s="143" t="str">
        <f t="shared" si="12"/>
        <v/>
      </c>
      <c r="BF154"/>
      <c r="BG154"/>
      <c r="BH154"/>
      <c r="BI154"/>
      <c r="BJ154"/>
      <c r="BK154"/>
      <c r="BL154"/>
      <c r="BM154"/>
      <c r="BN154" s="49"/>
    </row>
    <row r="155" spans="1:66" ht="37.5" customHeight="1" thickTop="1" thickBot="1" x14ac:dyDescent="0.25">
      <c r="A155" s="16">
        <v>87</v>
      </c>
      <c r="B155" s="22"/>
      <c r="C155" s="18"/>
      <c r="D155" s="20"/>
      <c r="E155" s="35"/>
      <c r="F155" s="18"/>
      <c r="G155" s="18"/>
      <c r="H155" s="18"/>
      <c r="I155" s="20"/>
      <c r="J155" s="32" t="str">
        <f t="shared" si="7"/>
        <v/>
      </c>
      <c r="K155" s="7"/>
      <c r="N155" s="7"/>
      <c r="AW155"/>
      <c r="AX155"/>
      <c r="AY155"/>
      <c r="AZ155" s="154" t="str">
        <f t="shared" si="8"/>
        <v/>
      </c>
      <c r="BA155"/>
      <c r="BB155" s="154" t="str">
        <f t="shared" si="9"/>
        <v/>
      </c>
      <c r="BC155" s="156" t="str">
        <f t="shared" si="10"/>
        <v/>
      </c>
      <c r="BD155" s="149" t="str">
        <f t="shared" si="11"/>
        <v/>
      </c>
      <c r="BE155" s="143" t="str">
        <f t="shared" si="12"/>
        <v/>
      </c>
      <c r="BF155"/>
      <c r="BG155"/>
      <c r="BH155"/>
      <c r="BI155"/>
      <c r="BJ155"/>
      <c r="BK155"/>
      <c r="BL155"/>
      <c r="BM155"/>
      <c r="BN155" s="49"/>
    </row>
    <row r="156" spans="1:66" ht="37.5" customHeight="1" thickTop="1" thickBot="1" x14ac:dyDescent="0.25">
      <c r="A156" s="16">
        <v>88</v>
      </c>
      <c r="B156" s="22"/>
      <c r="C156" s="18"/>
      <c r="D156" s="20"/>
      <c r="E156" s="35"/>
      <c r="F156" s="18"/>
      <c r="G156" s="18"/>
      <c r="H156" s="18"/>
      <c r="I156" s="20"/>
      <c r="J156" s="32" t="str">
        <f t="shared" si="7"/>
        <v/>
      </c>
      <c r="K156" s="7"/>
      <c r="N156" s="7"/>
      <c r="AW156"/>
      <c r="AX156"/>
      <c r="AY156"/>
      <c r="AZ156" s="154" t="str">
        <f t="shared" si="8"/>
        <v/>
      </c>
      <c r="BA156"/>
      <c r="BB156" s="154" t="str">
        <f t="shared" si="9"/>
        <v/>
      </c>
      <c r="BC156" s="156" t="str">
        <f t="shared" si="10"/>
        <v/>
      </c>
      <c r="BD156" s="148" t="str">
        <f t="shared" si="11"/>
        <v/>
      </c>
      <c r="BE156" s="143" t="str">
        <f t="shared" si="12"/>
        <v/>
      </c>
      <c r="BF156"/>
      <c r="BG156"/>
      <c r="BH156"/>
      <c r="BI156"/>
      <c r="BJ156"/>
      <c r="BK156"/>
      <c r="BL156"/>
      <c r="BM156"/>
      <c r="BN156" s="49"/>
    </row>
    <row r="157" spans="1:66" ht="37.5" customHeight="1" thickTop="1" thickBot="1" x14ac:dyDescent="0.25">
      <c r="A157" s="16">
        <v>89</v>
      </c>
      <c r="B157" s="22"/>
      <c r="C157" s="18"/>
      <c r="D157" s="20"/>
      <c r="E157" s="35"/>
      <c r="F157" s="18"/>
      <c r="G157" s="18"/>
      <c r="H157" s="18"/>
      <c r="I157" s="20"/>
      <c r="J157" s="32" t="str">
        <f t="shared" si="7"/>
        <v/>
      </c>
      <c r="K157" s="7"/>
      <c r="N157" s="7"/>
      <c r="AW157"/>
      <c r="AX157"/>
      <c r="AY157"/>
      <c r="AZ157" s="154" t="str">
        <f t="shared" si="8"/>
        <v/>
      </c>
      <c r="BA157"/>
      <c r="BB157" s="154" t="str">
        <f t="shared" si="9"/>
        <v/>
      </c>
      <c r="BC157" s="156" t="str">
        <f t="shared" si="10"/>
        <v/>
      </c>
      <c r="BD157" s="149" t="str">
        <f t="shared" si="11"/>
        <v/>
      </c>
      <c r="BE157" s="143" t="str">
        <f t="shared" si="12"/>
        <v/>
      </c>
      <c r="BF157"/>
      <c r="BG157"/>
      <c r="BH157"/>
      <c r="BI157"/>
      <c r="BJ157"/>
      <c r="BK157"/>
      <c r="BL157"/>
      <c r="BM157"/>
      <c r="BN157" s="49"/>
    </row>
    <row r="158" spans="1:66" ht="37.5" customHeight="1" thickTop="1" thickBot="1" x14ac:dyDescent="0.25">
      <c r="A158" s="16">
        <v>90</v>
      </c>
      <c r="B158" s="22"/>
      <c r="C158" s="20"/>
      <c r="D158" s="20"/>
      <c r="E158" s="35"/>
      <c r="F158" s="20"/>
      <c r="G158" s="18"/>
      <c r="H158" s="18"/>
      <c r="I158" s="20"/>
      <c r="J158" s="32" t="str">
        <f t="shared" si="7"/>
        <v/>
      </c>
      <c r="K158" s="7"/>
      <c r="N158" s="7"/>
      <c r="AW158"/>
      <c r="AX158"/>
      <c r="AY158"/>
      <c r="AZ158" s="154" t="str">
        <f t="shared" si="8"/>
        <v/>
      </c>
      <c r="BA158"/>
      <c r="BB158" s="154" t="str">
        <f t="shared" si="9"/>
        <v/>
      </c>
      <c r="BC158" s="156" t="str">
        <f t="shared" si="10"/>
        <v/>
      </c>
      <c r="BD158" s="148" t="str">
        <f t="shared" si="11"/>
        <v/>
      </c>
      <c r="BE158" s="143" t="str">
        <f t="shared" si="12"/>
        <v/>
      </c>
      <c r="BF158"/>
      <c r="BG158"/>
      <c r="BH158"/>
      <c r="BI158"/>
      <c r="BJ158"/>
      <c r="BK158"/>
      <c r="BL158"/>
      <c r="BM158"/>
      <c r="BN158" s="49"/>
    </row>
    <row r="159" spans="1:66" ht="37.5" customHeight="1" thickTop="1" thickBot="1" x14ac:dyDescent="0.25">
      <c r="A159" s="16">
        <v>91</v>
      </c>
      <c r="B159" s="22"/>
      <c r="C159" s="20"/>
      <c r="D159" s="20"/>
      <c r="E159" s="35"/>
      <c r="F159" s="20"/>
      <c r="G159" s="18"/>
      <c r="H159" s="18"/>
      <c r="I159" s="20"/>
      <c r="J159" s="32" t="str">
        <f t="shared" si="7"/>
        <v/>
      </c>
      <c r="K159" s="7"/>
      <c r="N159" s="7"/>
      <c r="AW159"/>
      <c r="AX159"/>
      <c r="AY159"/>
      <c r="AZ159" s="154" t="str">
        <f t="shared" si="8"/>
        <v/>
      </c>
      <c r="BA159"/>
      <c r="BB159" s="154" t="str">
        <f t="shared" si="9"/>
        <v/>
      </c>
      <c r="BC159" s="156" t="str">
        <f t="shared" si="10"/>
        <v/>
      </c>
      <c r="BD159" s="149" t="str">
        <f t="shared" si="11"/>
        <v/>
      </c>
      <c r="BE159" s="143" t="str">
        <f t="shared" si="12"/>
        <v/>
      </c>
      <c r="BF159"/>
      <c r="BG159"/>
      <c r="BH159"/>
      <c r="BI159"/>
      <c r="BJ159"/>
      <c r="BK159"/>
      <c r="BL159"/>
      <c r="BM159"/>
      <c r="BN159" s="49"/>
    </row>
    <row r="160" spans="1:66" ht="37.5" customHeight="1" thickTop="1" thickBot="1" x14ac:dyDescent="0.25">
      <c r="A160" s="16">
        <v>92</v>
      </c>
      <c r="B160" s="22"/>
      <c r="C160" s="20"/>
      <c r="D160" s="20"/>
      <c r="E160" s="35"/>
      <c r="F160" s="20"/>
      <c r="G160" s="18"/>
      <c r="H160" s="18"/>
      <c r="I160" s="20"/>
      <c r="J160" s="32" t="str">
        <f t="shared" si="7"/>
        <v/>
      </c>
      <c r="K160" s="7"/>
      <c r="N160" s="7"/>
      <c r="AW160"/>
      <c r="AX160"/>
      <c r="AY160"/>
      <c r="AZ160" s="154" t="str">
        <f t="shared" si="8"/>
        <v/>
      </c>
      <c r="BA160"/>
      <c r="BB160" s="154" t="str">
        <f t="shared" si="9"/>
        <v/>
      </c>
      <c r="BC160" s="156" t="str">
        <f t="shared" si="10"/>
        <v/>
      </c>
      <c r="BD160" s="148" t="str">
        <f t="shared" si="11"/>
        <v/>
      </c>
      <c r="BE160" s="143" t="str">
        <f t="shared" si="12"/>
        <v/>
      </c>
      <c r="BF160"/>
      <c r="BG160"/>
      <c r="BH160"/>
      <c r="BI160"/>
      <c r="BJ160"/>
      <c r="BK160"/>
      <c r="BL160"/>
      <c r="BM160"/>
      <c r="BN160" s="49"/>
    </row>
    <row r="161" spans="1:118" ht="37.5" customHeight="1" thickTop="1" thickBot="1" x14ac:dyDescent="0.25">
      <c r="A161" s="16">
        <v>93</v>
      </c>
      <c r="B161" s="22"/>
      <c r="C161" s="20"/>
      <c r="D161" s="20"/>
      <c r="E161" s="35"/>
      <c r="F161" s="20"/>
      <c r="G161" s="18"/>
      <c r="H161" s="18"/>
      <c r="I161" s="20"/>
      <c r="J161" s="32" t="str">
        <f t="shared" si="7"/>
        <v/>
      </c>
      <c r="K161" s="7"/>
      <c r="N161" s="7"/>
      <c r="AW161"/>
      <c r="AX161"/>
      <c r="AY161"/>
      <c r="AZ161" s="154" t="str">
        <f t="shared" si="8"/>
        <v/>
      </c>
      <c r="BA161"/>
      <c r="BB161" s="154" t="str">
        <f t="shared" si="9"/>
        <v/>
      </c>
      <c r="BC161" s="156" t="str">
        <f t="shared" si="10"/>
        <v/>
      </c>
      <c r="BD161" s="149" t="str">
        <f t="shared" si="11"/>
        <v/>
      </c>
      <c r="BE161" s="143" t="str">
        <f t="shared" si="12"/>
        <v/>
      </c>
      <c r="BF161"/>
      <c r="BG161"/>
      <c r="BH161"/>
      <c r="BI161"/>
      <c r="BJ161"/>
      <c r="BK161"/>
      <c r="BL161"/>
      <c r="BM161"/>
      <c r="BN161" s="49"/>
    </row>
    <row r="162" spans="1:118" ht="37.5" customHeight="1" thickTop="1" thickBot="1" x14ac:dyDescent="0.25">
      <c r="A162" s="16">
        <v>94</v>
      </c>
      <c r="B162" s="22"/>
      <c r="C162" s="20"/>
      <c r="D162" s="20"/>
      <c r="E162" s="35"/>
      <c r="F162" s="20"/>
      <c r="G162" s="18"/>
      <c r="H162" s="18"/>
      <c r="I162" s="20"/>
      <c r="J162" s="32" t="str">
        <f t="shared" si="7"/>
        <v/>
      </c>
      <c r="K162" s="7"/>
      <c r="N162" s="7"/>
      <c r="AW162"/>
      <c r="AX162"/>
      <c r="AY162"/>
      <c r="AZ162" s="154" t="str">
        <f t="shared" si="8"/>
        <v/>
      </c>
      <c r="BA162"/>
      <c r="BB162" s="154" t="str">
        <f t="shared" si="9"/>
        <v/>
      </c>
      <c r="BC162" s="156" t="str">
        <f t="shared" si="10"/>
        <v/>
      </c>
      <c r="BD162" s="148" t="str">
        <f t="shared" si="11"/>
        <v/>
      </c>
      <c r="BE162" s="143" t="str">
        <f t="shared" si="12"/>
        <v/>
      </c>
      <c r="BF162"/>
      <c r="BG162"/>
      <c r="BH162"/>
      <c r="BI162"/>
      <c r="BJ162"/>
      <c r="BK162"/>
      <c r="BL162"/>
      <c r="BM162"/>
      <c r="BN162" s="49"/>
    </row>
    <row r="163" spans="1:118" ht="37.5" customHeight="1" thickTop="1" thickBot="1" x14ac:dyDescent="0.25">
      <c r="A163" s="16">
        <v>95</v>
      </c>
      <c r="B163" s="23"/>
      <c r="C163" s="24"/>
      <c r="D163" s="24"/>
      <c r="E163" s="36"/>
      <c r="F163" s="24"/>
      <c r="G163" s="25"/>
      <c r="H163" s="25"/>
      <c r="I163" s="20"/>
      <c r="J163" s="32" t="str">
        <f t="shared" si="7"/>
        <v/>
      </c>
      <c r="K163" s="7"/>
      <c r="N163" s="7"/>
      <c r="AW163"/>
      <c r="AX163"/>
      <c r="AY163"/>
      <c r="AZ163" s="154" t="str">
        <f t="shared" si="8"/>
        <v/>
      </c>
      <c r="BA163"/>
      <c r="BB163" s="154" t="str">
        <f t="shared" si="9"/>
        <v/>
      </c>
      <c r="BC163" s="156" t="str">
        <f t="shared" si="10"/>
        <v/>
      </c>
      <c r="BD163" s="149" t="str">
        <f t="shared" si="11"/>
        <v/>
      </c>
      <c r="BE163" s="143" t="str">
        <f t="shared" si="12"/>
        <v/>
      </c>
      <c r="BF163"/>
      <c r="BG163"/>
      <c r="BH163"/>
      <c r="BI163"/>
      <c r="BJ163"/>
      <c r="BK163"/>
      <c r="BL163"/>
      <c r="BM163"/>
      <c r="BN163" s="49"/>
    </row>
    <row r="164" spans="1:118" ht="37.5" customHeight="1" thickTop="1" thickBot="1" x14ac:dyDescent="0.25">
      <c r="A164" s="16">
        <v>96</v>
      </c>
      <c r="B164" s="23"/>
      <c r="C164" s="24"/>
      <c r="D164" s="24"/>
      <c r="E164" s="36"/>
      <c r="F164" s="24"/>
      <c r="G164" s="25"/>
      <c r="H164" s="25"/>
      <c r="I164" s="20"/>
      <c r="J164" s="32" t="str">
        <f t="shared" si="7"/>
        <v/>
      </c>
      <c r="K164" s="7"/>
      <c r="N164" s="7"/>
      <c r="AW164"/>
      <c r="AX164"/>
      <c r="AY164"/>
      <c r="AZ164" s="154" t="str">
        <f t="shared" si="8"/>
        <v/>
      </c>
      <c r="BA164"/>
      <c r="BB164" s="154" t="str">
        <f t="shared" si="9"/>
        <v/>
      </c>
      <c r="BC164" s="156" t="str">
        <f t="shared" si="10"/>
        <v/>
      </c>
      <c r="BD164" s="148" t="str">
        <f t="shared" si="11"/>
        <v/>
      </c>
      <c r="BE164" s="143" t="str">
        <f t="shared" si="12"/>
        <v/>
      </c>
      <c r="BF164"/>
      <c r="BG164"/>
      <c r="BH164"/>
      <c r="BI164"/>
      <c r="BJ164"/>
      <c r="BK164"/>
      <c r="BL164"/>
      <c r="BM164"/>
      <c r="BN164" s="49"/>
    </row>
    <row r="165" spans="1:118" ht="37.5" customHeight="1" thickTop="1" thickBot="1" x14ac:dyDescent="0.25">
      <c r="A165" s="16">
        <v>97</v>
      </c>
      <c r="B165" s="23"/>
      <c r="C165" s="24"/>
      <c r="D165" s="24"/>
      <c r="E165" s="36"/>
      <c r="F165" s="24"/>
      <c r="G165" s="25"/>
      <c r="H165" s="25"/>
      <c r="I165" s="20"/>
      <c r="J165" s="32" t="str">
        <f t="shared" si="7"/>
        <v/>
      </c>
      <c r="K165" s="7"/>
      <c r="N165" s="7"/>
      <c r="AW165"/>
      <c r="AX165"/>
      <c r="AY165"/>
      <c r="AZ165" s="154" t="str">
        <f t="shared" si="8"/>
        <v/>
      </c>
      <c r="BA165"/>
      <c r="BB165" s="154" t="str">
        <f t="shared" si="9"/>
        <v/>
      </c>
      <c r="BC165" s="156" t="str">
        <f t="shared" si="10"/>
        <v/>
      </c>
      <c r="BD165" s="149" t="str">
        <f t="shared" si="11"/>
        <v/>
      </c>
      <c r="BE165" s="143" t="str">
        <f t="shared" si="12"/>
        <v/>
      </c>
      <c r="BF165"/>
      <c r="BG165"/>
      <c r="BH165"/>
      <c r="BI165"/>
      <c r="BJ165"/>
      <c r="BK165"/>
      <c r="BL165"/>
      <c r="BM165"/>
      <c r="BN165" s="49"/>
    </row>
    <row r="166" spans="1:118" ht="37.5" customHeight="1" thickTop="1" thickBot="1" x14ac:dyDescent="0.25">
      <c r="A166" s="16">
        <v>98</v>
      </c>
      <c r="B166" s="23"/>
      <c r="C166" s="24"/>
      <c r="D166" s="24"/>
      <c r="E166" s="36"/>
      <c r="F166" s="24"/>
      <c r="G166" s="25"/>
      <c r="H166" s="25"/>
      <c r="I166" s="20"/>
      <c r="J166" s="32" t="str">
        <f t="shared" si="7"/>
        <v/>
      </c>
      <c r="K166" s="7"/>
      <c r="N166" s="7"/>
      <c r="AW166"/>
      <c r="AX166"/>
      <c r="AY166"/>
      <c r="AZ166" s="154" t="str">
        <f t="shared" si="8"/>
        <v/>
      </c>
      <c r="BA166"/>
      <c r="BB166" s="154" t="str">
        <f t="shared" si="9"/>
        <v/>
      </c>
      <c r="BC166" s="156" t="str">
        <f t="shared" si="10"/>
        <v/>
      </c>
      <c r="BD166" s="148" t="str">
        <f t="shared" si="11"/>
        <v/>
      </c>
      <c r="BE166" s="143" t="str">
        <f t="shared" si="12"/>
        <v/>
      </c>
      <c r="BF166"/>
      <c r="BG166"/>
      <c r="BH166"/>
      <c r="BI166"/>
      <c r="BJ166"/>
      <c r="BK166"/>
      <c r="BL166"/>
      <c r="BM166"/>
      <c r="BN166" s="49"/>
    </row>
    <row r="167" spans="1:118" ht="37.5" customHeight="1" thickTop="1" thickBot="1" x14ac:dyDescent="0.25">
      <c r="A167" s="16">
        <v>99</v>
      </c>
      <c r="B167" s="23"/>
      <c r="C167" s="24"/>
      <c r="D167" s="24"/>
      <c r="E167" s="36"/>
      <c r="F167" s="24"/>
      <c r="G167" s="25"/>
      <c r="H167" s="25"/>
      <c r="I167" s="20"/>
      <c r="J167" s="32" t="str">
        <f t="shared" si="7"/>
        <v/>
      </c>
      <c r="K167" s="7"/>
      <c r="N167" s="7"/>
      <c r="AW167"/>
      <c r="AX167"/>
      <c r="AY167"/>
      <c r="AZ167" s="154" t="str">
        <f t="shared" si="8"/>
        <v/>
      </c>
      <c r="BA167"/>
      <c r="BB167" s="154" t="str">
        <f t="shared" si="9"/>
        <v/>
      </c>
      <c r="BC167" s="156" t="str">
        <f t="shared" si="10"/>
        <v/>
      </c>
      <c r="BD167" s="149" t="str">
        <f t="shared" si="11"/>
        <v/>
      </c>
      <c r="BE167" s="143" t="str">
        <f t="shared" si="12"/>
        <v/>
      </c>
      <c r="BF167"/>
      <c r="BG167"/>
      <c r="BH167"/>
      <c r="BI167"/>
      <c r="BJ167"/>
      <c r="BK167"/>
      <c r="BL167"/>
      <c r="BM167"/>
      <c r="BN167" s="49"/>
    </row>
    <row r="168" spans="1:118" ht="37.5" customHeight="1" thickTop="1" thickBot="1" x14ac:dyDescent="0.25">
      <c r="A168" s="26">
        <v>100</v>
      </c>
      <c r="B168" s="27"/>
      <c r="C168" s="28"/>
      <c r="D168" s="29"/>
      <c r="E168" s="37"/>
      <c r="F168" s="28"/>
      <c r="G168" s="28"/>
      <c r="H168" s="28"/>
      <c r="I168" s="29"/>
      <c r="J168" s="33" t="str">
        <f t="shared" si="7"/>
        <v/>
      </c>
      <c r="K168" s="7"/>
      <c r="N168" s="7"/>
      <c r="AW168"/>
      <c r="AX168"/>
      <c r="AY168"/>
      <c r="AZ168" s="154" t="str">
        <f t="shared" si="8"/>
        <v/>
      </c>
      <c r="BA168"/>
      <c r="BB168" s="154" t="str">
        <f t="shared" si="9"/>
        <v/>
      </c>
      <c r="BC168" s="156" t="str">
        <f t="shared" si="10"/>
        <v/>
      </c>
      <c r="BD168" s="150" t="str">
        <f t="shared" si="11"/>
        <v/>
      </c>
      <c r="BE168" s="143" t="str">
        <f t="shared" si="12"/>
        <v/>
      </c>
      <c r="BF168"/>
      <c r="BG168"/>
      <c r="BH168"/>
      <c r="BI168"/>
      <c r="BJ168"/>
      <c r="BK168"/>
      <c r="BL168"/>
      <c r="BM168"/>
      <c r="BN168" s="49"/>
      <c r="DJ168" s="31"/>
      <c r="DK168" s="31"/>
      <c r="DL168" s="31"/>
      <c r="DM168" s="31"/>
      <c r="DN168" s="31"/>
    </row>
    <row r="169" spans="1:118" x14ac:dyDescent="0.2">
      <c r="AW169"/>
      <c r="AX169"/>
      <c r="AY169"/>
      <c r="AZ169"/>
      <c r="BA169"/>
      <c r="BB169"/>
      <c r="BC169"/>
      <c r="BD169"/>
      <c r="BE169"/>
      <c r="BF169"/>
      <c r="BG169"/>
      <c r="BH169"/>
      <c r="BI169"/>
      <c r="BJ169"/>
      <c r="BK169"/>
      <c r="BL169"/>
      <c r="BM169"/>
      <c r="BN169" s="49"/>
    </row>
    <row r="170" spans="1:118" x14ac:dyDescent="0.2">
      <c r="AW170"/>
      <c r="AX170"/>
      <c r="AY170"/>
      <c r="AZ170"/>
      <c r="BA170"/>
      <c r="BB170"/>
      <c r="BC170"/>
      <c r="BD170"/>
      <c r="BE170"/>
      <c r="BF170"/>
      <c r="BG170"/>
      <c r="BH170"/>
      <c r="BI170"/>
      <c r="BJ170"/>
      <c r="BK170"/>
      <c r="BL170"/>
      <c r="BM170"/>
      <c r="BN170" s="49"/>
    </row>
    <row r="171" spans="1:118" x14ac:dyDescent="0.2">
      <c r="AW171"/>
      <c r="AX171"/>
      <c r="AY171"/>
      <c r="AZ171"/>
      <c r="BA171"/>
      <c r="BB171"/>
      <c r="BC171"/>
      <c r="BD171"/>
      <c r="BE171"/>
      <c r="BF171"/>
      <c r="BG171"/>
      <c r="BH171"/>
      <c r="BI171"/>
      <c r="BJ171"/>
      <c r="BK171"/>
      <c r="BL171"/>
      <c r="BM171"/>
      <c r="BN171" s="49"/>
    </row>
    <row r="172" spans="1:118" x14ac:dyDescent="0.2">
      <c r="AW172"/>
      <c r="AX172"/>
      <c r="AY172"/>
      <c r="AZ172"/>
      <c r="BA172"/>
      <c r="BB172"/>
      <c r="BC172"/>
      <c r="BD172"/>
      <c r="BE172"/>
      <c r="BF172"/>
      <c r="BG172"/>
      <c r="BH172"/>
      <c r="BI172"/>
      <c r="BJ172"/>
      <c r="BK172"/>
      <c r="BL172"/>
      <c r="BM172"/>
      <c r="BN172" s="49"/>
    </row>
    <row r="173" spans="1:118" x14ac:dyDescent="0.2">
      <c r="AW173"/>
      <c r="AX173"/>
      <c r="AY173"/>
      <c r="AZ173"/>
      <c r="BA173"/>
      <c r="BB173"/>
      <c r="BC173"/>
      <c r="BD173"/>
      <c r="BE173"/>
      <c r="BF173"/>
      <c r="BG173"/>
      <c r="BH173"/>
      <c r="BI173"/>
      <c r="BJ173"/>
      <c r="BK173"/>
      <c r="BL173"/>
      <c r="BM173"/>
      <c r="BN173" s="49"/>
    </row>
    <row r="174" spans="1:118" x14ac:dyDescent="0.2">
      <c r="AW174"/>
      <c r="AX174"/>
      <c r="AY174"/>
      <c r="AZ174"/>
      <c r="BA174"/>
      <c r="BB174"/>
      <c r="BC174"/>
      <c r="BD174"/>
      <c r="BE174"/>
      <c r="BF174"/>
      <c r="BG174"/>
      <c r="BH174"/>
      <c r="BI174"/>
      <c r="BJ174"/>
      <c r="BK174"/>
      <c r="BL174"/>
      <c r="BM174"/>
      <c r="BN174" s="49"/>
    </row>
    <row r="175" spans="1:118" x14ac:dyDescent="0.2">
      <c r="AW175"/>
      <c r="AX175"/>
      <c r="AY175"/>
      <c r="AZ175"/>
      <c r="BA175"/>
      <c r="BB175"/>
      <c r="BC175"/>
      <c r="BD175"/>
      <c r="BE175"/>
      <c r="BF175"/>
      <c r="BG175"/>
      <c r="BH175"/>
      <c r="BI175"/>
      <c r="BJ175"/>
      <c r="BK175"/>
      <c r="BL175"/>
      <c r="BM175"/>
      <c r="BN175" s="49"/>
    </row>
    <row r="176" spans="1:118" x14ac:dyDescent="0.2">
      <c r="AW176"/>
      <c r="AX176"/>
      <c r="AY176"/>
      <c r="AZ176"/>
      <c r="BA176"/>
      <c r="BB176"/>
      <c r="BC176"/>
      <c r="BD176"/>
      <c r="BE176"/>
      <c r="BF176"/>
      <c r="BG176"/>
      <c r="BH176"/>
      <c r="BI176"/>
      <c r="BJ176"/>
      <c r="BK176"/>
      <c r="BL176"/>
      <c r="BM176"/>
      <c r="BN176" s="49"/>
    </row>
    <row r="177" spans="49:66" x14ac:dyDescent="0.2">
      <c r="AW177"/>
      <c r="AX177"/>
      <c r="AY177"/>
      <c r="AZ177"/>
      <c r="BA177"/>
      <c r="BB177"/>
      <c r="BC177"/>
      <c r="BD177"/>
      <c r="BE177"/>
      <c r="BF177"/>
      <c r="BG177"/>
      <c r="BH177"/>
      <c r="BI177"/>
      <c r="BJ177"/>
      <c r="BK177"/>
      <c r="BL177"/>
      <c r="BM177"/>
      <c r="BN177" s="49"/>
    </row>
    <row r="178" spans="49:66" x14ac:dyDescent="0.2">
      <c r="AW178"/>
      <c r="AX178"/>
      <c r="AY178"/>
      <c r="AZ178"/>
      <c r="BA178"/>
      <c r="BB178"/>
      <c r="BC178"/>
      <c r="BD178"/>
      <c r="BE178"/>
      <c r="BF178"/>
      <c r="BG178"/>
      <c r="BH178"/>
      <c r="BI178"/>
      <c r="BJ178"/>
      <c r="BK178"/>
      <c r="BL178"/>
      <c r="BM178"/>
      <c r="BN178" s="49"/>
    </row>
    <row r="179" spans="49:66" x14ac:dyDescent="0.2">
      <c r="AW179"/>
      <c r="AX179"/>
      <c r="AY179"/>
      <c r="AZ179"/>
      <c r="BA179"/>
      <c r="BB179"/>
      <c r="BC179"/>
      <c r="BD179"/>
      <c r="BE179"/>
      <c r="BF179"/>
      <c r="BG179"/>
      <c r="BH179"/>
      <c r="BI179"/>
      <c r="BJ179"/>
      <c r="BK179"/>
      <c r="BL179"/>
      <c r="BM179"/>
      <c r="BN179" s="49"/>
    </row>
    <row r="180" spans="49:66" x14ac:dyDescent="0.2">
      <c r="AW180"/>
      <c r="AX180"/>
      <c r="AY180"/>
      <c r="AZ180"/>
      <c r="BA180"/>
      <c r="BB180"/>
      <c r="BC180"/>
      <c r="BD180"/>
      <c r="BE180"/>
      <c r="BF180"/>
      <c r="BG180"/>
      <c r="BH180"/>
      <c r="BI180"/>
      <c r="BJ180"/>
      <c r="BK180"/>
      <c r="BL180"/>
      <c r="BM180"/>
      <c r="BN180" s="49"/>
    </row>
    <row r="181" spans="49:66" x14ac:dyDescent="0.2">
      <c r="AW181"/>
      <c r="AX181"/>
      <c r="AY181"/>
      <c r="AZ181"/>
      <c r="BA181"/>
      <c r="BB181"/>
      <c r="BC181"/>
      <c r="BD181"/>
      <c r="BE181"/>
      <c r="BF181"/>
      <c r="BG181"/>
      <c r="BH181"/>
      <c r="BI181"/>
      <c r="BJ181"/>
      <c r="BK181"/>
      <c r="BL181"/>
      <c r="BM181"/>
      <c r="BN181" s="49"/>
    </row>
    <row r="182" spans="49:66" x14ac:dyDescent="0.2">
      <c r="AW182"/>
      <c r="AX182"/>
      <c r="AY182"/>
      <c r="AZ182"/>
      <c r="BA182"/>
      <c r="BB182"/>
      <c r="BC182"/>
      <c r="BD182"/>
      <c r="BE182"/>
      <c r="BF182"/>
      <c r="BG182"/>
      <c r="BH182"/>
      <c r="BI182"/>
      <c r="BJ182"/>
      <c r="BK182"/>
      <c r="BL182"/>
      <c r="BM182"/>
      <c r="BN182" s="49"/>
    </row>
    <row r="183" spans="49:66" x14ac:dyDescent="0.2">
      <c r="AW183"/>
      <c r="AX183"/>
      <c r="AY183"/>
      <c r="AZ183"/>
      <c r="BA183"/>
      <c r="BB183"/>
      <c r="BC183"/>
      <c r="BD183"/>
      <c r="BE183"/>
      <c r="BF183"/>
      <c r="BG183"/>
      <c r="BH183"/>
      <c r="BI183"/>
      <c r="BJ183"/>
      <c r="BK183"/>
      <c r="BL183"/>
      <c r="BM183"/>
      <c r="BN183" s="49"/>
    </row>
    <row r="184" spans="49:66" x14ac:dyDescent="0.2">
      <c r="AW184"/>
      <c r="AX184"/>
      <c r="AY184"/>
      <c r="AZ184"/>
      <c r="BA184"/>
      <c r="BB184"/>
      <c r="BC184"/>
      <c r="BD184"/>
      <c r="BE184"/>
      <c r="BF184"/>
      <c r="BG184"/>
      <c r="BH184"/>
      <c r="BI184"/>
      <c r="BJ184"/>
      <c r="BK184"/>
      <c r="BL184"/>
      <c r="BM184"/>
      <c r="BN184" s="49"/>
    </row>
    <row r="185" spans="49:66" x14ac:dyDescent="0.2">
      <c r="AW185"/>
      <c r="AX185"/>
      <c r="AY185"/>
      <c r="AZ185"/>
      <c r="BA185"/>
      <c r="BB185"/>
      <c r="BC185"/>
      <c r="BD185"/>
      <c r="BE185"/>
      <c r="BF185"/>
      <c r="BG185"/>
      <c r="BH185"/>
      <c r="BI185"/>
      <c r="BJ185"/>
      <c r="BK185"/>
      <c r="BL185"/>
      <c r="BM185"/>
      <c r="BN185" s="49"/>
    </row>
    <row r="186" spans="49:66" x14ac:dyDescent="0.2">
      <c r="AW186"/>
      <c r="AX186"/>
      <c r="AY186"/>
      <c r="AZ186"/>
      <c r="BA186"/>
      <c r="BB186"/>
      <c r="BC186"/>
      <c r="BD186"/>
      <c r="BE186"/>
      <c r="BF186"/>
      <c r="BG186"/>
      <c r="BH186"/>
      <c r="BI186"/>
      <c r="BJ186"/>
      <c r="BK186"/>
      <c r="BL186"/>
      <c r="BM186"/>
      <c r="BN186" s="49"/>
    </row>
    <row r="187" spans="49:66" x14ac:dyDescent="0.2">
      <c r="AW187"/>
      <c r="AX187"/>
      <c r="AY187"/>
      <c r="AZ187"/>
      <c r="BA187"/>
      <c r="BB187"/>
      <c r="BC187"/>
      <c r="BD187"/>
      <c r="BE187"/>
      <c r="BF187"/>
      <c r="BG187"/>
      <c r="BH187"/>
      <c r="BI187"/>
      <c r="BJ187"/>
      <c r="BK187"/>
      <c r="BL187"/>
      <c r="BM187"/>
      <c r="BN187" s="49"/>
    </row>
    <row r="188" spans="49:66" x14ac:dyDescent="0.2">
      <c r="AW188"/>
      <c r="AX188"/>
      <c r="AY188"/>
      <c r="AZ188"/>
      <c r="BA188"/>
      <c r="BB188"/>
      <c r="BC188"/>
      <c r="BD188"/>
      <c r="BE188"/>
      <c r="BF188"/>
      <c r="BG188"/>
      <c r="BH188"/>
      <c r="BI188"/>
      <c r="BJ188"/>
      <c r="BK188"/>
      <c r="BL188"/>
      <c r="BM188"/>
      <c r="BN188" s="49"/>
    </row>
    <row r="189" spans="49:66" x14ac:dyDescent="0.2">
      <c r="AW189"/>
      <c r="AX189"/>
      <c r="AY189"/>
      <c r="AZ189"/>
      <c r="BA189"/>
      <c r="BB189"/>
      <c r="BC189"/>
      <c r="BD189"/>
      <c r="BE189"/>
      <c r="BF189"/>
      <c r="BG189"/>
      <c r="BH189"/>
      <c r="BI189"/>
      <c r="BJ189"/>
      <c r="BK189"/>
      <c r="BL189"/>
      <c r="BM189"/>
      <c r="BN189" s="49"/>
    </row>
    <row r="190" spans="49:66" x14ac:dyDescent="0.2">
      <c r="AW190"/>
      <c r="AX190"/>
      <c r="AY190"/>
      <c r="AZ190"/>
      <c r="BA190"/>
      <c r="BB190"/>
      <c r="BC190"/>
      <c r="BD190"/>
      <c r="BE190"/>
      <c r="BF190"/>
      <c r="BG190"/>
      <c r="BH190"/>
      <c r="BI190"/>
      <c r="BJ190"/>
      <c r="BK190"/>
      <c r="BL190"/>
      <c r="BM190"/>
      <c r="BN190" s="49"/>
    </row>
    <row r="191" spans="49:66" x14ac:dyDescent="0.2">
      <c r="AW191"/>
      <c r="AX191"/>
      <c r="AY191"/>
      <c r="AZ191"/>
      <c r="BA191"/>
      <c r="BB191"/>
      <c r="BC191"/>
      <c r="BD191"/>
      <c r="BE191"/>
      <c r="BF191"/>
      <c r="BG191"/>
      <c r="BH191"/>
      <c r="BI191"/>
      <c r="BJ191"/>
      <c r="BK191"/>
      <c r="BL191"/>
      <c r="BM191"/>
      <c r="BN191" s="49"/>
    </row>
    <row r="192" spans="49:66" x14ac:dyDescent="0.2">
      <c r="AW192"/>
      <c r="AX192"/>
      <c r="AY192"/>
      <c r="AZ192"/>
      <c r="BA192"/>
      <c r="BB192"/>
      <c r="BC192"/>
      <c r="BD192"/>
      <c r="BE192"/>
      <c r="BF192"/>
      <c r="BG192"/>
      <c r="BH192"/>
      <c r="BI192"/>
      <c r="BJ192"/>
      <c r="BK192"/>
      <c r="BL192"/>
      <c r="BM192"/>
      <c r="BN192" s="49"/>
    </row>
    <row r="193" spans="49:66" x14ac:dyDescent="0.2">
      <c r="AW193"/>
      <c r="AX193"/>
      <c r="AY193"/>
      <c r="AZ193"/>
      <c r="BA193"/>
      <c r="BB193"/>
      <c r="BC193"/>
      <c r="BD193"/>
      <c r="BE193"/>
      <c r="BF193"/>
      <c r="BG193"/>
      <c r="BH193"/>
      <c r="BI193"/>
      <c r="BJ193"/>
      <c r="BK193"/>
      <c r="BL193"/>
      <c r="BM193"/>
      <c r="BN193" s="49"/>
    </row>
    <row r="194" spans="49:66" x14ac:dyDescent="0.2">
      <c r="AW194"/>
      <c r="AX194"/>
      <c r="AY194"/>
      <c r="AZ194"/>
      <c r="BA194"/>
      <c r="BB194"/>
      <c r="BC194"/>
      <c r="BD194"/>
      <c r="BE194"/>
      <c r="BF194"/>
      <c r="BG194"/>
      <c r="BH194"/>
      <c r="BI194"/>
      <c r="BJ194"/>
      <c r="BK194"/>
      <c r="BL194"/>
      <c r="BM194"/>
      <c r="BN194" s="49"/>
    </row>
    <row r="195" spans="49:66" x14ac:dyDescent="0.2">
      <c r="AW195"/>
      <c r="AX195"/>
      <c r="AY195"/>
      <c r="AZ195"/>
      <c r="BA195"/>
      <c r="BB195"/>
      <c r="BC195"/>
      <c r="BD195"/>
      <c r="BE195"/>
      <c r="BF195"/>
      <c r="BG195"/>
      <c r="BH195"/>
      <c r="BI195"/>
      <c r="BJ195"/>
      <c r="BK195"/>
      <c r="BL195"/>
      <c r="BM195"/>
      <c r="BN195" s="49"/>
    </row>
    <row r="196" spans="49:66" x14ac:dyDescent="0.2">
      <c r="AW196"/>
      <c r="AX196"/>
      <c r="AY196"/>
      <c r="AZ196"/>
      <c r="BA196"/>
      <c r="BB196"/>
      <c r="BC196"/>
      <c r="BD196"/>
      <c r="BE196"/>
      <c r="BF196"/>
      <c r="BG196"/>
      <c r="BH196"/>
      <c r="BI196"/>
      <c r="BJ196"/>
      <c r="BK196"/>
      <c r="BL196"/>
      <c r="BM196"/>
      <c r="BN196" s="49"/>
    </row>
    <row r="197" spans="49:66" x14ac:dyDescent="0.2">
      <c r="AW197"/>
      <c r="AX197"/>
      <c r="AY197"/>
      <c r="AZ197"/>
      <c r="BA197"/>
      <c r="BB197"/>
      <c r="BC197"/>
      <c r="BD197"/>
      <c r="BE197"/>
      <c r="BF197"/>
      <c r="BG197"/>
      <c r="BH197"/>
      <c r="BI197"/>
      <c r="BJ197"/>
      <c r="BK197"/>
      <c r="BL197"/>
      <c r="BM197"/>
      <c r="BN197" s="49"/>
    </row>
    <row r="198" spans="49:66" x14ac:dyDescent="0.2">
      <c r="AW198"/>
      <c r="AX198"/>
      <c r="AY198"/>
      <c r="AZ198"/>
      <c r="BA198"/>
      <c r="BB198"/>
      <c r="BC198"/>
      <c r="BD198"/>
      <c r="BE198"/>
      <c r="BF198"/>
      <c r="BG198"/>
      <c r="BH198"/>
      <c r="BI198"/>
      <c r="BJ198"/>
      <c r="BK198"/>
      <c r="BL198"/>
      <c r="BM198"/>
      <c r="BN198" s="49"/>
    </row>
    <row r="199" spans="49:66" x14ac:dyDescent="0.2">
      <c r="AW199"/>
      <c r="AX199"/>
      <c r="AY199"/>
      <c r="AZ199"/>
      <c r="BA199"/>
      <c r="BB199"/>
      <c r="BC199"/>
      <c r="BD199"/>
      <c r="BE199"/>
      <c r="BF199"/>
      <c r="BG199"/>
      <c r="BH199"/>
      <c r="BI199"/>
      <c r="BJ199"/>
      <c r="BK199"/>
      <c r="BL199"/>
      <c r="BM199"/>
      <c r="BN199" s="49"/>
    </row>
    <row r="200" spans="49:66" x14ac:dyDescent="0.2">
      <c r="AW200"/>
      <c r="AX200"/>
      <c r="AY200"/>
      <c r="AZ200"/>
      <c r="BA200"/>
      <c r="BB200"/>
      <c r="BC200"/>
      <c r="BD200"/>
      <c r="BE200"/>
      <c r="BF200"/>
      <c r="BG200"/>
      <c r="BH200"/>
      <c r="BI200"/>
      <c r="BJ200"/>
      <c r="BK200"/>
      <c r="BL200"/>
      <c r="BM200"/>
      <c r="BN200" s="49"/>
    </row>
    <row r="201" spans="49:66" x14ac:dyDescent="0.2">
      <c r="AW201"/>
      <c r="AX201"/>
      <c r="AY201"/>
      <c r="AZ201"/>
      <c r="BA201"/>
      <c r="BB201"/>
      <c r="BC201"/>
      <c r="BD201"/>
      <c r="BE201"/>
      <c r="BF201"/>
      <c r="BG201"/>
      <c r="BH201"/>
      <c r="BI201"/>
      <c r="BJ201"/>
      <c r="BK201"/>
      <c r="BL201"/>
      <c r="BM201"/>
      <c r="BN201" s="49"/>
    </row>
    <row r="202" spans="49:66" x14ac:dyDescent="0.2">
      <c r="AW202"/>
      <c r="AX202"/>
      <c r="AY202"/>
      <c r="AZ202"/>
      <c r="BA202"/>
      <c r="BB202"/>
      <c r="BC202"/>
      <c r="BD202"/>
      <c r="BE202"/>
      <c r="BF202"/>
      <c r="BG202"/>
      <c r="BH202"/>
      <c r="BI202"/>
      <c r="BJ202"/>
      <c r="BK202"/>
      <c r="BL202"/>
      <c r="BM202"/>
      <c r="BN202" s="49"/>
    </row>
    <row r="203" spans="49:66" x14ac:dyDescent="0.2">
      <c r="AW203"/>
      <c r="AX203"/>
      <c r="AY203"/>
      <c r="AZ203"/>
      <c r="BA203"/>
      <c r="BB203"/>
      <c r="BC203"/>
      <c r="BD203"/>
      <c r="BE203"/>
      <c r="BF203"/>
      <c r="BG203"/>
      <c r="BH203"/>
      <c r="BI203"/>
      <c r="BJ203"/>
      <c r="BK203"/>
      <c r="BL203"/>
      <c r="BM203"/>
      <c r="BN203" s="49"/>
    </row>
    <row r="204" spans="49:66" x14ac:dyDescent="0.2">
      <c r="AW204"/>
      <c r="AX204"/>
      <c r="AY204"/>
      <c r="AZ204"/>
      <c r="BA204"/>
      <c r="BB204"/>
      <c r="BC204"/>
      <c r="BD204"/>
      <c r="BE204"/>
      <c r="BF204"/>
      <c r="BG204"/>
      <c r="BH204"/>
      <c r="BI204"/>
      <c r="BJ204"/>
      <c r="BK204"/>
      <c r="BL204"/>
      <c r="BM204"/>
      <c r="BN204" s="49"/>
    </row>
    <row r="205" spans="49:66" x14ac:dyDescent="0.2">
      <c r="AW205"/>
      <c r="AX205"/>
      <c r="AY205"/>
      <c r="AZ205"/>
      <c r="BA205"/>
      <c r="BB205"/>
      <c r="BC205"/>
      <c r="BD205"/>
      <c r="BE205"/>
      <c r="BF205"/>
      <c r="BG205"/>
      <c r="BH205"/>
      <c r="BI205"/>
      <c r="BJ205"/>
      <c r="BK205"/>
      <c r="BL205"/>
      <c r="BM205"/>
      <c r="BN205" s="49"/>
    </row>
    <row r="206" spans="49:66" x14ac:dyDescent="0.2">
      <c r="AW206"/>
      <c r="AX206"/>
      <c r="AY206"/>
      <c r="AZ206"/>
      <c r="BA206"/>
      <c r="BB206"/>
      <c r="BC206"/>
      <c r="BD206"/>
      <c r="BE206"/>
      <c r="BF206"/>
      <c r="BG206"/>
      <c r="BH206"/>
      <c r="BI206"/>
      <c r="BJ206"/>
      <c r="BK206"/>
      <c r="BL206"/>
      <c r="BM206"/>
      <c r="BN206" s="49"/>
    </row>
    <row r="207" spans="49:66" x14ac:dyDescent="0.2">
      <c r="AW207"/>
      <c r="AX207"/>
      <c r="AY207"/>
      <c r="AZ207"/>
      <c r="BA207"/>
      <c r="BB207"/>
      <c r="BC207"/>
      <c r="BD207"/>
      <c r="BE207"/>
      <c r="BF207"/>
      <c r="BG207"/>
      <c r="BH207"/>
      <c r="BI207"/>
      <c r="BJ207"/>
      <c r="BK207"/>
      <c r="BL207"/>
      <c r="BM207"/>
      <c r="BN207" s="49"/>
    </row>
    <row r="208" spans="49:66" x14ac:dyDescent="0.2">
      <c r="AW208"/>
      <c r="AX208"/>
      <c r="AY208"/>
      <c r="AZ208"/>
      <c r="BA208"/>
      <c r="BB208"/>
      <c r="BC208"/>
      <c r="BD208"/>
      <c r="BE208"/>
      <c r="BF208"/>
      <c r="BG208"/>
      <c r="BH208"/>
      <c r="BI208"/>
      <c r="BJ208"/>
      <c r="BK208"/>
      <c r="BL208"/>
      <c r="BM208"/>
      <c r="BN208" s="49"/>
    </row>
    <row r="209" spans="49:66" x14ac:dyDescent="0.2">
      <c r="AW209"/>
      <c r="AX209"/>
      <c r="AY209"/>
      <c r="AZ209"/>
      <c r="BA209"/>
      <c r="BB209"/>
      <c r="BC209"/>
      <c r="BD209"/>
      <c r="BE209"/>
      <c r="BF209"/>
      <c r="BG209"/>
      <c r="BH209"/>
      <c r="BI209"/>
      <c r="BJ209"/>
      <c r="BK209"/>
      <c r="BL209"/>
      <c r="BM209"/>
      <c r="BN209" s="49"/>
    </row>
    <row r="210" spans="49:66" x14ac:dyDescent="0.2">
      <c r="AW210"/>
      <c r="AX210"/>
      <c r="AY210"/>
      <c r="AZ210"/>
      <c r="BA210"/>
      <c r="BB210"/>
      <c r="BC210"/>
      <c r="BD210"/>
      <c r="BE210"/>
      <c r="BF210"/>
      <c r="BG210"/>
      <c r="BH210"/>
      <c r="BI210"/>
      <c r="BJ210"/>
      <c r="BK210"/>
      <c r="BL210"/>
      <c r="BM210"/>
      <c r="BN210" s="49"/>
    </row>
    <row r="211" spans="49:66" x14ac:dyDescent="0.2">
      <c r="AW211"/>
      <c r="AX211"/>
      <c r="AY211"/>
      <c r="AZ211"/>
      <c r="BA211"/>
      <c r="BB211"/>
      <c r="BC211"/>
      <c r="BD211"/>
      <c r="BE211"/>
      <c r="BF211"/>
      <c r="BG211"/>
      <c r="BH211"/>
      <c r="BI211"/>
      <c r="BJ211"/>
      <c r="BK211"/>
      <c r="BL211"/>
      <c r="BM211"/>
      <c r="BN211" s="49"/>
    </row>
    <row r="212" spans="49:66" x14ac:dyDescent="0.2">
      <c r="AW212"/>
      <c r="AX212"/>
      <c r="AY212"/>
      <c r="AZ212"/>
      <c r="BA212"/>
      <c r="BB212"/>
      <c r="BC212"/>
      <c r="BD212"/>
      <c r="BE212"/>
      <c r="BF212"/>
      <c r="BG212"/>
      <c r="BH212"/>
      <c r="BI212"/>
      <c r="BJ212"/>
      <c r="BK212"/>
      <c r="BL212"/>
      <c r="BM212"/>
      <c r="BN212" s="49"/>
    </row>
    <row r="213" spans="49:66" x14ac:dyDescent="0.2">
      <c r="AW213"/>
      <c r="AX213"/>
      <c r="AY213"/>
      <c r="AZ213"/>
      <c r="BA213"/>
      <c r="BB213"/>
      <c r="BC213"/>
      <c r="BD213"/>
      <c r="BE213"/>
      <c r="BF213"/>
      <c r="BG213"/>
      <c r="BH213"/>
      <c r="BI213"/>
      <c r="BJ213"/>
      <c r="BK213"/>
      <c r="BL213"/>
      <c r="BM213"/>
      <c r="BN213" s="49"/>
    </row>
    <row r="214" spans="49:66" x14ac:dyDescent="0.2">
      <c r="AW214"/>
      <c r="AX214"/>
      <c r="AY214"/>
      <c r="AZ214"/>
      <c r="BA214"/>
      <c r="BB214"/>
      <c r="BC214"/>
      <c r="BD214"/>
      <c r="BE214"/>
      <c r="BF214"/>
      <c r="BG214"/>
      <c r="BH214"/>
      <c r="BI214"/>
      <c r="BJ214"/>
      <c r="BK214"/>
      <c r="BL214"/>
      <c r="BM214"/>
      <c r="BN214" s="49"/>
    </row>
    <row r="215" spans="49:66" x14ac:dyDescent="0.2">
      <c r="AW215"/>
      <c r="AX215"/>
      <c r="AY215"/>
      <c r="AZ215"/>
      <c r="BA215"/>
      <c r="BB215"/>
      <c r="BC215"/>
      <c r="BD215"/>
      <c r="BE215"/>
      <c r="BF215"/>
      <c r="BG215"/>
      <c r="BH215"/>
      <c r="BI215"/>
      <c r="BJ215"/>
      <c r="BK215"/>
      <c r="BL215"/>
      <c r="BM215"/>
      <c r="BN215" s="49"/>
    </row>
    <row r="216" spans="49:66" x14ac:dyDescent="0.2">
      <c r="AW216"/>
      <c r="AX216"/>
      <c r="AY216"/>
      <c r="AZ216"/>
      <c r="BA216"/>
      <c r="BB216"/>
      <c r="BC216"/>
      <c r="BD216"/>
      <c r="BE216"/>
      <c r="BF216"/>
      <c r="BG216"/>
      <c r="BH216"/>
      <c r="BI216"/>
      <c r="BJ216"/>
      <c r="BK216"/>
      <c r="BL216"/>
      <c r="BM216"/>
      <c r="BN216" s="49"/>
    </row>
    <row r="217" spans="49:66" x14ac:dyDescent="0.2">
      <c r="AW217"/>
      <c r="AX217"/>
      <c r="AY217"/>
      <c r="AZ217"/>
      <c r="BA217"/>
      <c r="BB217"/>
      <c r="BC217"/>
      <c r="BD217"/>
      <c r="BE217"/>
      <c r="BF217"/>
      <c r="BG217"/>
      <c r="BH217"/>
      <c r="BI217"/>
      <c r="BJ217"/>
      <c r="BK217"/>
      <c r="BL217"/>
      <c r="BM217"/>
      <c r="BN217" s="49"/>
    </row>
    <row r="218" spans="49:66" x14ac:dyDescent="0.2">
      <c r="AW218"/>
      <c r="AX218"/>
      <c r="AY218"/>
      <c r="AZ218"/>
      <c r="BA218"/>
      <c r="BB218"/>
      <c r="BC218"/>
      <c r="BD218"/>
      <c r="BE218"/>
      <c r="BF218"/>
      <c r="BG218"/>
      <c r="BH218"/>
      <c r="BI218"/>
      <c r="BJ218"/>
      <c r="BK218"/>
      <c r="BL218"/>
      <c r="BM218"/>
      <c r="BN218" s="49"/>
    </row>
    <row r="219" spans="49:66" x14ac:dyDescent="0.2">
      <c r="AW219"/>
      <c r="AX219"/>
      <c r="AY219"/>
      <c r="AZ219"/>
      <c r="BA219"/>
      <c r="BB219"/>
      <c r="BC219"/>
      <c r="BD219"/>
      <c r="BE219"/>
      <c r="BF219"/>
      <c r="BG219"/>
      <c r="BH219"/>
      <c r="BI219"/>
      <c r="BJ219"/>
      <c r="BK219"/>
      <c r="BL219"/>
      <c r="BM219"/>
      <c r="BN219" s="49"/>
    </row>
    <row r="220" spans="49:66" x14ac:dyDescent="0.2">
      <c r="AW220"/>
      <c r="AX220"/>
      <c r="AY220"/>
      <c r="AZ220"/>
      <c r="BA220"/>
      <c r="BB220"/>
      <c r="BC220"/>
      <c r="BD220"/>
      <c r="BE220"/>
      <c r="BF220"/>
      <c r="BG220"/>
      <c r="BH220"/>
      <c r="BI220"/>
      <c r="BJ220"/>
      <c r="BK220"/>
      <c r="BL220"/>
      <c r="BM220"/>
      <c r="BN220" s="49"/>
    </row>
    <row r="221" spans="49:66" x14ac:dyDescent="0.2">
      <c r="AW221"/>
      <c r="AX221"/>
      <c r="AY221"/>
      <c r="AZ221"/>
      <c r="BA221"/>
      <c r="BB221"/>
      <c r="BC221"/>
      <c r="BD221"/>
      <c r="BE221"/>
      <c r="BF221"/>
      <c r="BG221"/>
      <c r="BH221"/>
      <c r="BI221"/>
      <c r="BJ221"/>
      <c r="BK221"/>
      <c r="BL221"/>
      <c r="BM221"/>
      <c r="BN221" s="49"/>
    </row>
    <row r="222" spans="49:66" x14ac:dyDescent="0.2">
      <c r="AW222"/>
      <c r="AX222"/>
      <c r="AY222"/>
      <c r="AZ222"/>
      <c r="BA222"/>
      <c r="BB222"/>
      <c r="BC222"/>
      <c r="BD222"/>
      <c r="BE222"/>
      <c r="BF222"/>
      <c r="BG222"/>
      <c r="BH222"/>
      <c r="BI222"/>
      <c r="BJ222"/>
      <c r="BK222"/>
      <c r="BL222"/>
      <c r="BM222"/>
      <c r="BN222" s="49"/>
    </row>
    <row r="223" spans="49:66" x14ac:dyDescent="0.2">
      <c r="AW223"/>
      <c r="AX223"/>
      <c r="AY223"/>
      <c r="AZ223"/>
      <c r="BA223"/>
      <c r="BB223"/>
      <c r="BC223"/>
      <c r="BD223"/>
      <c r="BE223"/>
      <c r="BF223"/>
      <c r="BG223"/>
      <c r="BH223"/>
      <c r="BI223"/>
      <c r="BJ223"/>
      <c r="BK223"/>
      <c r="BL223"/>
      <c r="BM223"/>
      <c r="BN223" s="49"/>
    </row>
    <row r="224" spans="49:66" x14ac:dyDescent="0.2">
      <c r="AW224"/>
      <c r="AX224"/>
      <c r="AY224"/>
      <c r="AZ224"/>
      <c r="BA224"/>
      <c r="BB224"/>
      <c r="BC224"/>
      <c r="BD224"/>
      <c r="BE224"/>
      <c r="BF224"/>
      <c r="BG224"/>
      <c r="BH224"/>
      <c r="BI224"/>
      <c r="BJ224"/>
      <c r="BK224"/>
      <c r="BL224"/>
      <c r="BM224"/>
      <c r="BN224" s="49"/>
    </row>
    <row r="225" spans="49:66" x14ac:dyDescent="0.2">
      <c r="AW225"/>
      <c r="AX225"/>
      <c r="AY225"/>
      <c r="AZ225"/>
      <c r="BA225"/>
      <c r="BB225"/>
      <c r="BC225"/>
      <c r="BD225"/>
      <c r="BE225"/>
      <c r="BF225"/>
      <c r="BG225"/>
      <c r="BH225"/>
      <c r="BI225"/>
      <c r="BJ225"/>
      <c r="BK225"/>
      <c r="BL225"/>
      <c r="BM225"/>
      <c r="BN225" s="49"/>
    </row>
    <row r="226" spans="49:66" x14ac:dyDescent="0.2">
      <c r="AW226"/>
      <c r="AX226"/>
      <c r="AY226"/>
      <c r="AZ226"/>
      <c r="BA226"/>
      <c r="BB226"/>
      <c r="BC226"/>
      <c r="BD226"/>
      <c r="BE226"/>
      <c r="BF226"/>
      <c r="BG226"/>
      <c r="BH226"/>
      <c r="BI226"/>
      <c r="BJ226"/>
      <c r="BK226"/>
      <c r="BL226"/>
      <c r="BM226"/>
      <c r="BN226" s="49"/>
    </row>
    <row r="227" spans="49:66" x14ac:dyDescent="0.2">
      <c r="AW227"/>
      <c r="AX227"/>
      <c r="AY227"/>
      <c r="AZ227"/>
      <c r="BA227"/>
      <c r="BB227"/>
      <c r="BC227"/>
      <c r="BD227"/>
      <c r="BE227"/>
      <c r="BF227"/>
      <c r="BG227"/>
      <c r="BH227"/>
      <c r="BI227"/>
      <c r="BJ227"/>
      <c r="BK227"/>
      <c r="BL227"/>
      <c r="BM227"/>
      <c r="BN227" s="49"/>
    </row>
    <row r="228" spans="49:66" x14ac:dyDescent="0.2">
      <c r="AW228"/>
      <c r="AX228"/>
      <c r="AY228"/>
      <c r="AZ228"/>
      <c r="BA228"/>
      <c r="BB228"/>
      <c r="BC228"/>
      <c r="BD228"/>
      <c r="BE228"/>
      <c r="BF228"/>
      <c r="BG228"/>
      <c r="BH228"/>
      <c r="BI228"/>
      <c r="BJ228"/>
      <c r="BK228"/>
      <c r="BL228"/>
      <c r="BM228"/>
      <c r="BN228" s="49"/>
    </row>
    <row r="229" spans="49:66" ht="16.5" x14ac:dyDescent="0.2">
      <c r="AW229"/>
      <c r="AX229"/>
      <c r="AY229"/>
      <c r="AZ229"/>
      <c r="BA229"/>
      <c r="BB229" s="54" t="s">
        <v>122</v>
      </c>
      <c r="BC229"/>
      <c r="BD229"/>
      <c r="BE229"/>
      <c r="BF229" s="55" t="b">
        <f>$C$64="JIS A1481-1"</f>
        <v>0</v>
      </c>
      <c r="BG229" s="55" t="b">
        <f>OR($D$64="5営業日(\19,800税込/1検体)",$D$64="10営業日(\17,600税込/1検体)")</f>
        <v>0</v>
      </c>
      <c r="BH229" t="b">
        <f>AND(BF229,BG229)</f>
        <v>0</v>
      </c>
      <c r="BI229"/>
      <c r="BJ229" t="s">
        <v>116</v>
      </c>
      <c r="BK229" s="51" t="s">
        <v>123</v>
      </c>
      <c r="BL229"/>
      <c r="BM229"/>
      <c r="BN229" s="49"/>
    </row>
    <row r="230" spans="49:66" ht="16.5" x14ac:dyDescent="0.2">
      <c r="AW230"/>
      <c r="AX230"/>
      <c r="AY230"/>
      <c r="AZ230"/>
      <c r="BA230"/>
      <c r="BB230" s="56" t="s">
        <v>124</v>
      </c>
      <c r="BC230"/>
      <c r="BD230"/>
      <c r="BE230"/>
      <c r="BF230" s="57" t="b">
        <f>$C$64="JIS A1481-2"</f>
        <v>0</v>
      </c>
      <c r="BG230" s="55" t="b">
        <f>OR($D$64="5営業日(\26,400税込/1検体)",$D$64="10営業日(\24,200税込/1検体)")</f>
        <v>0</v>
      </c>
      <c r="BH230" t="b">
        <f>AND(BF230,BG230)</f>
        <v>0</v>
      </c>
      <c r="BI230"/>
      <c r="BJ230" t="s">
        <v>125</v>
      </c>
      <c r="BK230" s="51" t="s">
        <v>126</v>
      </c>
      <c r="BL230"/>
      <c r="BM230"/>
      <c r="BN230" s="49"/>
    </row>
    <row r="231" spans="49:66" ht="16.5" x14ac:dyDescent="0.2">
      <c r="AW231"/>
      <c r="AX231"/>
      <c r="AY231"/>
      <c r="AZ231"/>
      <c r="BA231"/>
      <c r="BB231" s="56" t="s">
        <v>127</v>
      </c>
      <c r="BC231"/>
      <c r="BD231"/>
      <c r="BE231"/>
      <c r="BF231" s="57" t="b">
        <f>$C$64="-1及び-2混在
(試料情報の分析方法欄(セルJ68以降)に個別記載必要)"</f>
        <v>0</v>
      </c>
      <c r="BG231" s="55" t="b">
        <f>OR($D$64="5営業日(-1:\19,800税込/1検体 ／ -2:\26,400税込/1検体)",$D$64="10営業日(-1:\17,600税込/1検体 ／ -2:\24,200税込/1検体)")</f>
        <v>0</v>
      </c>
      <c r="BH231" t="b">
        <f>AND(BF231,BG231)</f>
        <v>0</v>
      </c>
      <c r="BI231"/>
      <c r="BJ231" t="s">
        <v>128</v>
      </c>
      <c r="BK231" s="51" t="s">
        <v>129</v>
      </c>
      <c r="BL231"/>
      <c r="BM231"/>
      <c r="BN231" s="49"/>
    </row>
    <row r="232" spans="49:66" x14ac:dyDescent="0.2">
      <c r="AW232"/>
      <c r="AX232"/>
      <c r="AY232"/>
      <c r="AZ232"/>
      <c r="BA232"/>
      <c r="BB232" s="56" t="s">
        <v>130</v>
      </c>
      <c r="BC232"/>
      <c r="BD232"/>
      <c r="BE232"/>
      <c r="BF232"/>
      <c r="BG232"/>
      <c r="BH232"/>
      <c r="BI232"/>
      <c r="BJ232" t="s">
        <v>131</v>
      </c>
      <c r="BK232" s="51" t="s">
        <v>132</v>
      </c>
      <c r="BL232"/>
      <c r="BM232"/>
      <c r="BN232" s="49"/>
    </row>
    <row r="233" spans="49:66" x14ac:dyDescent="0.2">
      <c r="AW233"/>
      <c r="AX233"/>
      <c r="AY233"/>
      <c r="AZ233"/>
      <c r="BA233"/>
      <c r="BB233" t="s">
        <v>133</v>
      </c>
      <c r="BC233"/>
      <c r="BD233"/>
      <c r="BE233"/>
      <c r="BF233"/>
      <c r="BG233"/>
      <c r="BH233"/>
      <c r="BI233"/>
      <c r="BJ233" t="s">
        <v>134</v>
      </c>
      <c r="BK233" s="51" t="s">
        <v>135</v>
      </c>
      <c r="BL233"/>
      <c r="BM233"/>
      <c r="BN233" s="49"/>
    </row>
    <row r="234" spans="49:66" x14ac:dyDescent="0.2">
      <c r="AW234"/>
      <c r="AX234"/>
      <c r="AY234"/>
      <c r="AZ234"/>
      <c r="BA234"/>
      <c r="BB234" t="s">
        <v>136</v>
      </c>
      <c r="BC234"/>
      <c r="BD234"/>
      <c r="BE234"/>
      <c r="BF234"/>
      <c r="BG234"/>
      <c r="BH234"/>
      <c r="BI234"/>
      <c r="BJ234"/>
      <c r="BK234" s="51" t="s">
        <v>137</v>
      </c>
      <c r="BL234"/>
      <c r="BM234"/>
      <c r="BN234" s="49"/>
    </row>
    <row r="235" spans="49:66" x14ac:dyDescent="0.2">
      <c r="AW235"/>
      <c r="AX235"/>
      <c r="AY235"/>
      <c r="AZ235"/>
      <c r="BA235"/>
      <c r="BB235"/>
      <c r="BC235"/>
      <c r="BD235"/>
      <c r="BE235"/>
      <c r="BF235"/>
      <c r="BG235"/>
      <c r="BH235"/>
      <c r="BI235"/>
      <c r="BJ235"/>
      <c r="BK235" s="51" t="s">
        <v>138</v>
      </c>
      <c r="BL235"/>
      <c r="BM235"/>
      <c r="BN235" s="49"/>
    </row>
    <row r="236" spans="49:66" x14ac:dyDescent="0.2">
      <c r="AW236"/>
      <c r="AX236"/>
      <c r="AY236" s="7" t="b">
        <v>0</v>
      </c>
      <c r="AZ236"/>
      <c r="BA236" s="58" t="s">
        <v>47</v>
      </c>
      <c r="BB236" s="54" t="str">
        <f>IF(ISBLANK($C$64),"定性分析方法を選択した後再度ダウンリストより納期を選択ください",IF($C$64="JIS A1481-1",$BB$229,IF($C$64="JIS A1481-2",$BB$231,IF($C$64="-1及び-2混在
(試料情報の分析方法欄(セルJ68以降)に個別記載必要)",BB233,BB229))))</f>
        <v>定性分析方法を選択した後再度ダウンリストより納期を選択ください</v>
      </c>
      <c r="BC236" s="54" t="s">
        <v>101</v>
      </c>
      <c r="BD236" s="54" t="s">
        <v>139</v>
      </c>
      <c r="BE236">
        <v>-1</v>
      </c>
      <c r="BF236"/>
      <c r="BG236"/>
      <c r="BH236"/>
      <c r="BI236"/>
      <c r="BJ236"/>
      <c r="BK236" s="51" t="s">
        <v>140</v>
      </c>
      <c r="BL236"/>
      <c r="BM236"/>
      <c r="BN236" s="49"/>
    </row>
    <row r="237" spans="49:66" x14ac:dyDescent="0.2">
      <c r="AW237"/>
      <c r="AX237"/>
      <c r="AY237"/>
      <c r="AZ237"/>
      <c r="BA237" s="59" t="s">
        <v>56</v>
      </c>
      <c r="BB237" s="56" t="str">
        <f>IF(ISBLANK($C$64),"",IF($C$64="JIS A1481-1",$BB$230,IF($C$64="JIS A1481-2",$BB$232,IF($C$64="-1及び-2混在
(試料情報の分析方法欄(セルJ68以降)に個別記載必要)",BB234,BB230))))</f>
        <v/>
      </c>
      <c r="BC237" s="56" t="s">
        <v>141</v>
      </c>
      <c r="BD237" s="56"/>
      <c r="BE237">
        <v>-2</v>
      </c>
      <c r="BF237"/>
      <c r="BG237"/>
      <c r="BH237"/>
      <c r="BI237"/>
      <c r="BJ237"/>
      <c r="BK237" s="51" t="s">
        <v>142</v>
      </c>
      <c r="BL237"/>
      <c r="BM237"/>
      <c r="BN237" s="49"/>
    </row>
    <row r="238" spans="49:66" ht="104" x14ac:dyDescent="0.2">
      <c r="AW238"/>
      <c r="AX238"/>
      <c r="AY238"/>
      <c r="AZ238"/>
      <c r="BA238" s="60" t="s">
        <v>143</v>
      </c>
      <c r="BB238" s="56"/>
      <c r="BC238" s="56"/>
      <c r="BD238" s="56"/>
      <c r="BE238"/>
      <c r="BF238"/>
      <c r="BG238"/>
      <c r="BH238"/>
      <c r="BI238"/>
      <c r="BJ238"/>
      <c r="BK238" s="51" t="s">
        <v>144</v>
      </c>
      <c r="BL238"/>
      <c r="BM238"/>
      <c r="BN238" s="49"/>
    </row>
    <row r="239" spans="49:66" x14ac:dyDescent="0.2">
      <c r="AW239"/>
      <c r="AX239"/>
      <c r="AY239"/>
      <c r="AZ239"/>
      <c r="BA239" s="59"/>
      <c r="BB239" s="56"/>
      <c r="BC239" s="56"/>
      <c r="BD239" s="56"/>
      <c r="BE239"/>
      <c r="BF239"/>
      <c r="BG239"/>
      <c r="BH239"/>
      <c r="BI239"/>
      <c r="BJ239"/>
      <c r="BK239" s="51" t="s">
        <v>145</v>
      </c>
      <c r="BL239"/>
      <c r="BM239"/>
      <c r="BN239" s="49"/>
    </row>
    <row r="240" spans="49:66" x14ac:dyDescent="0.2">
      <c r="AW240"/>
      <c r="AX240"/>
      <c r="AY240"/>
      <c r="AZ240"/>
      <c r="BA240" s="61"/>
      <c r="BB240" s="62"/>
      <c r="BC240" s="62"/>
      <c r="BD240" s="62"/>
      <c r="BE240"/>
      <c r="BF240"/>
      <c r="BG240"/>
      <c r="BH240"/>
      <c r="BI240"/>
      <c r="BJ240"/>
      <c r="BK240" s="51" t="s">
        <v>146</v>
      </c>
      <c r="BL240"/>
      <c r="BM240"/>
      <c r="BN240" s="49"/>
    </row>
    <row r="241" spans="49:66" x14ac:dyDescent="0.2">
      <c r="AW241"/>
      <c r="AX241"/>
      <c r="AY241"/>
      <c r="AZ241"/>
      <c r="BA241"/>
      <c r="BB241"/>
      <c r="BC241"/>
      <c r="BD241"/>
      <c r="BE241"/>
      <c r="BF241"/>
      <c r="BG241"/>
      <c r="BH241"/>
      <c r="BI241"/>
      <c r="BJ241"/>
      <c r="BK241" s="51" t="s">
        <v>147</v>
      </c>
      <c r="BL241"/>
      <c r="BM241"/>
      <c r="BN241" s="49"/>
    </row>
    <row r="242" spans="49:66" x14ac:dyDescent="0.2">
      <c r="AW242"/>
      <c r="AX242"/>
      <c r="AY242"/>
      <c r="AZ242"/>
      <c r="BA242"/>
      <c r="BB242"/>
      <c r="BC242"/>
      <c r="BD242"/>
      <c r="BE242"/>
      <c r="BF242"/>
      <c r="BG242"/>
      <c r="BH242"/>
      <c r="BI242"/>
      <c r="BJ242"/>
      <c r="BK242" s="51" t="s">
        <v>148</v>
      </c>
      <c r="BL242"/>
      <c r="BM242"/>
      <c r="BN242" s="49"/>
    </row>
    <row r="243" spans="49:66" x14ac:dyDescent="0.2">
      <c r="AW243"/>
      <c r="AX243"/>
      <c r="AY243"/>
      <c r="AZ243"/>
      <c r="BA243"/>
      <c r="BB243"/>
      <c r="BC243"/>
      <c r="BD243"/>
      <c r="BE243"/>
      <c r="BF243"/>
      <c r="BG243"/>
      <c r="BH243"/>
      <c r="BI243"/>
      <c r="BJ243"/>
      <c r="BK243" s="51" t="s">
        <v>149</v>
      </c>
      <c r="BL243"/>
      <c r="BM243"/>
      <c r="BN243" s="49"/>
    </row>
    <row r="244" spans="49:66" x14ac:dyDescent="0.2">
      <c r="AW244"/>
      <c r="AX244"/>
      <c r="AY244"/>
      <c r="AZ244"/>
      <c r="BA244"/>
      <c r="BB244"/>
      <c r="BC244"/>
      <c r="BD244"/>
      <c r="BE244"/>
      <c r="BF244"/>
      <c r="BG244"/>
      <c r="BH244"/>
      <c r="BI244"/>
      <c r="BJ244"/>
      <c r="BK244" s="51" t="s">
        <v>150</v>
      </c>
      <c r="BL244"/>
      <c r="BM244"/>
      <c r="BN244" s="49"/>
    </row>
    <row r="245" spans="49:66" x14ac:dyDescent="0.2">
      <c r="AW245"/>
      <c r="AX245"/>
      <c r="AY245"/>
      <c r="AZ245"/>
      <c r="BA245"/>
      <c r="BB245"/>
      <c r="BC245"/>
      <c r="BD245"/>
      <c r="BE245"/>
      <c r="BF245"/>
      <c r="BG245"/>
      <c r="BH245"/>
      <c r="BI245"/>
      <c r="BJ245"/>
      <c r="BK245" s="51" t="s">
        <v>151</v>
      </c>
      <c r="BL245"/>
      <c r="BM245"/>
      <c r="BN245" s="49"/>
    </row>
    <row r="246" spans="49:66" x14ac:dyDescent="0.2">
      <c r="AW246"/>
      <c r="AX246"/>
      <c r="AY246"/>
      <c r="AZ246"/>
      <c r="BA246"/>
      <c r="BB246"/>
      <c r="BC246"/>
      <c r="BD246"/>
      <c r="BE246"/>
      <c r="BF246"/>
      <c r="BG246"/>
      <c r="BH246"/>
      <c r="BI246"/>
      <c r="BJ246"/>
      <c r="BK246" s="51" t="s">
        <v>152</v>
      </c>
      <c r="BL246"/>
      <c r="BM246"/>
      <c r="BN246" s="49"/>
    </row>
    <row r="247" spans="49:66" x14ac:dyDescent="0.2">
      <c r="AW247"/>
      <c r="AX247"/>
      <c r="AY247"/>
      <c r="AZ247"/>
      <c r="BA247"/>
      <c r="BB247"/>
      <c r="BC247"/>
      <c r="BD247"/>
      <c r="BE247"/>
      <c r="BF247"/>
      <c r="BG247"/>
      <c r="BH247"/>
      <c r="BI247"/>
      <c r="BJ247"/>
      <c r="BK247" s="51" t="s">
        <v>153</v>
      </c>
      <c r="BL247"/>
      <c r="BM247"/>
      <c r="BN247" s="49"/>
    </row>
    <row r="248" spans="49:66" x14ac:dyDescent="0.2">
      <c r="AW248"/>
      <c r="AX248"/>
      <c r="AY248"/>
      <c r="AZ248"/>
      <c r="BA248"/>
      <c r="BB248"/>
      <c r="BC248"/>
      <c r="BD248"/>
      <c r="BE248"/>
      <c r="BF248"/>
      <c r="BG248"/>
      <c r="BH248"/>
      <c r="BI248"/>
      <c r="BJ248"/>
      <c r="BK248" s="51" t="s">
        <v>154</v>
      </c>
      <c r="BL248"/>
      <c r="BM248"/>
      <c r="BN248" s="49"/>
    </row>
    <row r="249" spans="49:66" x14ac:dyDescent="0.2">
      <c r="AW249"/>
      <c r="AX249"/>
      <c r="AY249"/>
      <c r="AZ249"/>
      <c r="BA249"/>
      <c r="BB249"/>
      <c r="BC249"/>
      <c r="BD249"/>
      <c r="BE249"/>
      <c r="BF249"/>
      <c r="BG249"/>
      <c r="BH249"/>
      <c r="BI249"/>
      <c r="BJ249"/>
      <c r="BK249"/>
      <c r="BL249"/>
      <c r="BM249"/>
      <c r="BN249" s="49"/>
    </row>
    <row r="250" spans="49:66" x14ac:dyDescent="0.2">
      <c r="AW250"/>
      <c r="AX250"/>
      <c r="AY250"/>
      <c r="AZ250"/>
      <c r="BA250"/>
      <c r="BB250"/>
      <c r="BC250"/>
      <c r="BD250"/>
      <c r="BE250"/>
      <c r="BF250"/>
      <c r="BG250"/>
      <c r="BH250"/>
      <c r="BI250"/>
      <c r="BJ250"/>
      <c r="BK250"/>
      <c r="BL250"/>
      <c r="BM250"/>
      <c r="BN250" s="49"/>
    </row>
    <row r="251" spans="49:66" x14ac:dyDescent="0.2">
      <c r="AW251"/>
      <c r="AX251"/>
      <c r="AY251"/>
      <c r="AZ251"/>
      <c r="BA251"/>
      <c r="BB251"/>
      <c r="BC251"/>
      <c r="BD251"/>
      <c r="BE251"/>
      <c r="BF251"/>
      <c r="BG251"/>
      <c r="BH251"/>
      <c r="BI251"/>
      <c r="BJ251"/>
      <c r="BK251"/>
      <c r="BL251"/>
      <c r="BM251"/>
    </row>
  </sheetData>
  <sheetProtection algorithmName="SHA-512" hashValue="HRkl7i3wGC0aq9In86d7vw/BM/MSew7v8kVToQ39/mrmYj/zLLOlbiBLxmmj0CIuGYPrDBd+WtdtPidhAHYR7Q==" saltValue="YSBKnb+n4Ab5RPNxq9yTcw==" spinCount="100000" sheet="1" objects="1" scenarios="1"/>
  <mergeCells count="24">
    <mergeCell ref="B66:J66"/>
    <mergeCell ref="C10:J10"/>
    <mergeCell ref="C15:J15"/>
    <mergeCell ref="H61:I61"/>
    <mergeCell ref="G46:G47"/>
    <mergeCell ref="F36:H36"/>
    <mergeCell ref="D61:G61"/>
    <mergeCell ref="F37:H37"/>
    <mergeCell ref="BB59:BJ59"/>
    <mergeCell ref="A66:A67"/>
    <mergeCell ref="H62:I64"/>
    <mergeCell ref="A56:A57"/>
    <mergeCell ref="F39:F41"/>
    <mergeCell ref="F42:F43"/>
    <mergeCell ref="F44:F45"/>
    <mergeCell ref="F46:F47"/>
    <mergeCell ref="D56:F56"/>
    <mergeCell ref="F48:F50"/>
    <mergeCell ref="G48:G50"/>
    <mergeCell ref="H39:H43"/>
    <mergeCell ref="H44:H47"/>
    <mergeCell ref="G39:G41"/>
    <mergeCell ref="G42:G43"/>
    <mergeCell ref="G44:G45"/>
  </mergeCells>
  <phoneticPr fontId="1"/>
  <conditionalFormatting sqref="C64">
    <cfRule type="expression" dxfId="2" priority="8">
      <formula>AND(ISBLANK($C$64),$C$69&lt;&gt;"")</formula>
    </cfRule>
  </conditionalFormatting>
  <conditionalFormatting sqref="D64">
    <cfRule type="expression" dxfId="1" priority="2">
      <formula>$D$63="5営業日 / 10営業日(金額違いますのでご確認ください)"</formula>
    </cfRule>
  </conditionalFormatting>
  <conditionalFormatting sqref="G32">
    <cfRule type="expression" dxfId="0" priority="19">
      <formula>$AY$236=TRUE</formula>
    </cfRule>
  </conditionalFormatting>
  <dataValidations xWindow="1489" yWindow="847" count="8">
    <dataValidation type="list" allowBlank="1" showErrorMessage="1" error="ダウンリストより選択ください(キャンセルをクリックし、セル右横の▼より項目を選択ください)" sqref="C64" xr:uid="{00000000-0002-0000-0000-000000000000}">
      <formula1>$BA$236:$BA$238</formula1>
    </dataValidation>
    <dataValidation type="list" allowBlank="1" showErrorMessage="1" error="ダウンリストより選択ください(キャンセルをクリックし、セル右横の▼より項目を選択ください)" sqref="D64" xr:uid="{00000000-0002-0000-0000-000001000000}">
      <formula1>$BB$236:$BB$237</formula1>
    </dataValidation>
    <dataValidation type="list" allowBlank="1" showErrorMessage="1" error="ダウンリストより選択ください(キャンセルをクリックし、セル右横の▼より項目を選択ください)" sqref="E64" xr:uid="{00000000-0002-0000-0000-000002000000}">
      <formula1>$BC$236:$BC$237</formula1>
    </dataValidation>
    <dataValidation type="list" allowBlank="1" showErrorMessage="1" error="ダウンリストより選択ください" sqref="J69:J168" xr:uid="{00000000-0002-0000-0000-000004000000}">
      <formula1>$BE$236:$BE$237</formula1>
    </dataValidation>
    <dataValidation allowBlank="1" showInputMessage="1" showErrorMessage="1" promptTitle="お願い！" prompt="携帯電話番号のみの場合は、分析料金の先払いをお願いする場合がございます。_x000a_予めご了承ください。" sqref="G59" xr:uid="{00000000-0002-0000-0000-000006000000}"/>
    <dataValidation type="list" allowBlank="1" sqref="F69" xr:uid="{66C3956D-C7E4-4889-9ECD-ED0C48CC4A40}">
      <formula1>$BJ$228:$BJ$233</formula1>
    </dataValidation>
    <dataValidation type="list" sqref="G64 F169:F246" xr:uid="{82D74AE2-072A-4AAA-A17A-F0ACFDCC4C9A}">
      <formula1>$BK$228:$BK$248</formula1>
    </dataValidation>
    <dataValidation type="list" sqref="F70:F168" xr:uid="{8AC06BFA-4DC7-4FB1-9B07-9099FB057ADB}">
      <formula1>$BJ$228:$BJ$233</formula1>
    </dataValidation>
  </dataValidations>
  <hyperlinks>
    <hyperlink ref="I58" r:id="rId1" xr:uid="{00000000-0004-0000-0000-000000000000}"/>
    <hyperlink ref="C19" r:id="rId2" xr:uid="{00000000-0004-0000-0000-000001000000}"/>
    <hyperlink ref="C35" r:id="rId3" xr:uid="{51F3305A-102F-4240-9C39-4D53CBB81C5B}"/>
  </hyperlinks>
  <printOptions horizontalCentered="1" verticalCentered="1"/>
  <pageMargins left="0.19685039370078741" right="0.19685039370078741" top="0.39370078740157483" bottom="0.39370078740157483" header="0.19685039370078741" footer="0.39370078740157483"/>
  <pageSetup paperSize="9" scale="43" fitToHeight="0" orientation="landscape" r:id="rId4"/>
  <headerFooter>
    <oddHeader>&amp;L&amp;P/&amp;N</oddHeader>
  </headerFooter>
  <rowBreaks count="4" manualBreakCount="4">
    <brk id="54" max="16383" man="1"/>
    <brk id="88" max="16383" man="1"/>
    <brk id="118" max="16383" man="1"/>
    <brk id="148"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3073" r:id="rId7" name="Check Box 1">
              <controlPr locked="0" defaultSize="0" autoFill="0" autoLine="0" autoPict="0">
                <anchor moveWithCells="1" sizeWithCells="1">
                  <from>
                    <xdr:col>2</xdr:col>
                    <xdr:colOff>2114550</xdr:colOff>
                    <xdr:row>31</xdr:row>
                    <xdr:rowOff>342900</xdr:rowOff>
                  </from>
                  <to>
                    <xdr:col>2</xdr:col>
                    <xdr:colOff>2419350</xdr:colOff>
                    <xdr:row>31</xdr:row>
                    <xdr:rowOff>723900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9ce3b6-43d3-4d80-8920-5d8d31c25651">
      <Terms xmlns="http://schemas.microsoft.com/office/infopath/2007/PartnerControls"/>
    </lcf76f155ced4ddcb4097134ff3c332f>
    <TaxCatchAll xmlns="c9fa8a42-91a7-4b76-9d7b-560e8fb6b61b"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3B81BCABED4349971B0EB35C54AFCC" ma:contentTypeVersion="16" ma:contentTypeDescription="Create a new document." ma:contentTypeScope="" ma:versionID="d3a28d71e39c237123e7f8e6d9e4f0e1">
  <xsd:schema xmlns:xsd="http://www.w3.org/2001/XMLSchema" xmlns:xs="http://www.w3.org/2001/XMLSchema" xmlns:p="http://schemas.microsoft.com/office/2006/metadata/properties" xmlns:ns1="http://schemas.microsoft.com/sharepoint/v3" xmlns:ns2="109ce3b6-43d3-4d80-8920-5d8d31c25651" xmlns:ns3="c9fa8a42-91a7-4b76-9d7b-560e8fb6b61b" targetNamespace="http://schemas.microsoft.com/office/2006/metadata/properties" ma:root="true" ma:fieldsID="32fdd17732c32904139fa2568426fec9" ns1:_="" ns2:_="" ns3:_="">
    <xsd:import namespace="http://schemas.microsoft.com/sharepoint/v3"/>
    <xsd:import namespace="109ce3b6-43d3-4d80-8920-5d8d31c25651"/>
    <xsd:import namespace="c9fa8a42-91a7-4b76-9d7b-560e8fb6b61b"/>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9ce3b6-43d3-4d80-8920-5d8d31c256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e6d87c4-23a9-4f01-8d8f-cc36483804f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fa8a42-91a7-4b76-9d7b-560e8fb6b61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988636d-0973-41fe-8459-56122f5313f1}" ma:internalName="TaxCatchAll" ma:showField="CatchAllData" ma:web="c9fa8a42-91a7-4b76-9d7b-560e8fb6b61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E8BC37-E023-4495-A654-0D9FBB61B934}">
  <ds:schemaRefs>
    <ds:schemaRef ds:uri="109ce3b6-43d3-4d80-8920-5d8d31c25651"/>
    <ds:schemaRef ds:uri="http://purl.org/dc/dcmitype/"/>
    <ds:schemaRef ds:uri="http://www.w3.org/XML/1998/namespace"/>
    <ds:schemaRef ds:uri="http://schemas.microsoft.com/office/infopath/2007/PartnerControls"/>
    <ds:schemaRef ds:uri="c9fa8a42-91a7-4b76-9d7b-560e8fb6b61b"/>
    <ds:schemaRef ds:uri="http://schemas.openxmlformats.org/package/2006/metadata/core-properties"/>
    <ds:schemaRef ds:uri="http://purl.org/dc/terms/"/>
    <ds:schemaRef ds:uri="http://schemas.microsoft.com/office/2006/documentManagement/types"/>
    <ds:schemaRef ds:uri="http://schemas.microsoft.com/sharepoint/v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B2FBE03-0DC3-4F94-8622-756EECB98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9ce3b6-43d3-4d80-8920-5d8d31c25651"/>
    <ds:schemaRef ds:uri="c9fa8a42-91a7-4b76-9d7b-560e8fb6b6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27555A-12FF-42EA-81FE-71A3F4581F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分析依頼書</vt:lpstr>
      <vt:lpstr>分析依頼書!Print_Area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PC_User</dc:creator>
  <cp:keywords/>
  <dc:description/>
  <cp:lastModifiedBy>Kazuya Sakaguchi</cp:lastModifiedBy>
  <cp:revision/>
  <cp:lastPrinted>2024-02-01T05:24:56Z</cp:lastPrinted>
  <dcterms:created xsi:type="dcterms:W3CDTF">2021-04-15T07:36:58Z</dcterms:created>
  <dcterms:modified xsi:type="dcterms:W3CDTF">2024-04-04T07:22:20Z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679394-fcd4-48c1-82f3-c1b8601692ff_Enabled">
    <vt:lpwstr>true</vt:lpwstr>
  </property>
  <property fmtid="{D5CDD505-2E9C-101B-9397-08002B2CF9AE}" pid="3" name="MSIP_Label_e3679394-fcd4-48c1-82f3-c1b8601692ff_SetDate">
    <vt:lpwstr>2023-07-26T06:29:22Z</vt:lpwstr>
  </property>
  <property fmtid="{D5CDD505-2E9C-101B-9397-08002B2CF9AE}" pid="4" name="MSIP_Label_e3679394-fcd4-48c1-82f3-c1b8601692ff_Method">
    <vt:lpwstr>Standard</vt:lpwstr>
  </property>
  <property fmtid="{D5CDD505-2E9C-101B-9397-08002B2CF9AE}" pid="5" name="MSIP_Label_e3679394-fcd4-48c1-82f3-c1b8601692ff_Name">
    <vt:lpwstr>Eurofins Internal</vt:lpwstr>
  </property>
  <property fmtid="{D5CDD505-2E9C-101B-9397-08002B2CF9AE}" pid="6" name="MSIP_Label_e3679394-fcd4-48c1-82f3-c1b8601692ff_SiteId">
    <vt:lpwstr>d741c19a-4e51-4581-9b5a-e86beeba1f7d</vt:lpwstr>
  </property>
  <property fmtid="{D5CDD505-2E9C-101B-9397-08002B2CF9AE}" pid="7" name="MSIP_Label_e3679394-fcd4-48c1-82f3-c1b8601692ff_ActionId">
    <vt:lpwstr>d6e0f2a0-a6f0-49b6-a5d4-c2b962fde398</vt:lpwstr>
  </property>
  <property fmtid="{D5CDD505-2E9C-101B-9397-08002B2CF9AE}" pid="8" name="MSIP_Label_e3679394-fcd4-48c1-82f3-c1b8601692ff_ContentBits">
    <vt:lpwstr>0</vt:lpwstr>
  </property>
  <property fmtid="{D5CDD505-2E9C-101B-9397-08002B2CF9AE}" pid="9" name="MediaServiceImageTags">
    <vt:lpwstr/>
  </property>
  <property fmtid="{D5CDD505-2E9C-101B-9397-08002B2CF9AE}" pid="10" name="ContentTypeId">
    <vt:lpwstr>0x010100843B81BCABED4349971B0EB35C54AFCC</vt:lpwstr>
  </property>
</Properties>
</file>